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Terza missione\Modulo discreto\2024\"/>
    </mc:Choice>
  </mc:AlternateContent>
  <xr:revisionPtr revIDLastSave="0" documentId="13_ncr:1_{F8983341-1FE5-4832-9198-47574008910B}" xr6:coauthVersionLast="47" xr6:coauthVersionMax="47" xr10:uidLastSave="{00000000-0000-0000-0000-000000000000}"/>
  <bookViews>
    <workbookView xWindow="-110" yWindow="-110" windowWidth="19420" windowHeight="10300" tabRatio="817" activeTab="3" xr2:uid="{B6E809DC-78AB-474E-9CA7-872BF733DD1F}"/>
  </bookViews>
  <sheets>
    <sheet name="Interessi" sheetId="9" r:id="rId1"/>
    <sheet name="EsponenzialeLineare" sheetId="1" r:id="rId2"/>
    <sheet name="Ragnatela" sheetId="11" r:id="rId3"/>
    <sheet name="MappaLogistica" sheetId="5" r:id="rId4"/>
    <sheet name="BevertonHolt" sheetId="7" r:id="rId5"/>
    <sheet name="Ricker" sheetId="8" r:id="rId6"/>
    <sheet name="ErbaPecore" sheetId="4" r:id="rId7"/>
    <sheet name="Pesca" sheetId="10" r:id="rId8"/>
    <sheet name="RomeoGiulietta" sheetId="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" i="5" l="1"/>
  <c r="AV4" i="5" s="1"/>
  <c r="AV5" i="5" s="1"/>
  <c r="AV6" i="5" s="1"/>
  <c r="AV7" i="5" s="1"/>
  <c r="AV8" i="5" s="1"/>
  <c r="AV9" i="5" s="1"/>
  <c r="AV10" i="5" s="1"/>
  <c r="AV11" i="5" s="1"/>
  <c r="B33" i="9"/>
  <c r="C33" i="9" s="1"/>
  <c r="B34" i="9"/>
  <c r="C34" i="9" s="1"/>
  <c r="B35" i="9"/>
  <c r="C35" i="9" s="1"/>
  <c r="B36" i="9"/>
  <c r="C36" i="9" s="1"/>
  <c r="B37" i="9"/>
  <c r="D37" i="9" s="1"/>
  <c r="B38" i="9"/>
  <c r="D38" i="9" s="1"/>
  <c r="B39" i="9"/>
  <c r="D39" i="9" s="1"/>
  <c r="B40" i="9"/>
  <c r="D40" i="9" s="1"/>
  <c r="B41" i="9"/>
  <c r="C41" i="9" s="1"/>
  <c r="B42" i="9"/>
  <c r="C42" i="9" s="1"/>
  <c r="B43" i="9"/>
  <c r="D43" i="9" s="1"/>
  <c r="B44" i="9"/>
  <c r="D44" i="9" s="1"/>
  <c r="B45" i="9"/>
  <c r="C45" i="9" s="1"/>
  <c r="B46" i="9"/>
  <c r="C46" i="9" s="1"/>
  <c r="B47" i="9"/>
  <c r="C47" i="9" s="1"/>
  <c r="B48" i="9"/>
  <c r="C48" i="9" s="1"/>
  <c r="B49" i="9"/>
  <c r="D49" i="9" s="1"/>
  <c r="B50" i="9"/>
  <c r="B51" i="9"/>
  <c r="D51" i="9" s="1"/>
  <c r="B52" i="9"/>
  <c r="D52" i="9" s="1"/>
  <c r="B53" i="9"/>
  <c r="D53" i="9" s="1"/>
  <c r="B54" i="9"/>
  <c r="C54" i="9" s="1"/>
  <c r="B55" i="9"/>
  <c r="D55" i="9" s="1"/>
  <c r="B56" i="9"/>
  <c r="D56" i="9" s="1"/>
  <c r="B57" i="9"/>
  <c r="C57" i="9" s="1"/>
  <c r="B58" i="9"/>
  <c r="D58" i="9" s="1"/>
  <c r="B59" i="9"/>
  <c r="C59" i="9" s="1"/>
  <c r="B60" i="9"/>
  <c r="C60" i="9" s="1"/>
  <c r="B61" i="9"/>
  <c r="D61" i="9" s="1"/>
  <c r="B62" i="9"/>
  <c r="D62" i="9" s="1"/>
  <c r="B63" i="9"/>
  <c r="D63" i="9" s="1"/>
  <c r="B64" i="9"/>
  <c r="D64" i="9" s="1"/>
  <c r="B65" i="9"/>
  <c r="D65" i="9" s="1"/>
  <c r="B66" i="9"/>
  <c r="C66" i="9" s="1"/>
  <c r="B67" i="9"/>
  <c r="D67" i="9" s="1"/>
  <c r="B68" i="9"/>
  <c r="D68" i="9" s="1"/>
  <c r="B69" i="9"/>
  <c r="C69" i="9" s="1"/>
  <c r="B70" i="9"/>
  <c r="C70" i="9" s="1"/>
  <c r="B71" i="9"/>
  <c r="C71" i="9" s="1"/>
  <c r="B72" i="9"/>
  <c r="C72" i="9" s="1"/>
  <c r="B73" i="9"/>
  <c r="D73" i="9" s="1"/>
  <c r="B74" i="9"/>
  <c r="B75" i="9"/>
  <c r="D75" i="9" s="1"/>
  <c r="B76" i="9"/>
  <c r="D76" i="9" s="1"/>
  <c r="B77" i="9"/>
  <c r="D77" i="9" s="1"/>
  <c r="B78" i="9"/>
  <c r="C78" i="9" s="1"/>
  <c r="B79" i="9"/>
  <c r="D79" i="9" s="1"/>
  <c r="B80" i="9"/>
  <c r="D80" i="9" s="1"/>
  <c r="B81" i="9"/>
  <c r="C81" i="9" s="1"/>
  <c r="B82" i="9"/>
  <c r="C82" i="9" s="1"/>
  <c r="B83" i="9"/>
  <c r="C83" i="9" s="1"/>
  <c r="B84" i="9"/>
  <c r="C84" i="9" s="1"/>
  <c r="B85" i="9"/>
  <c r="D85" i="9" s="1"/>
  <c r="B86" i="9"/>
  <c r="D86" i="9" s="1"/>
  <c r="B87" i="9"/>
  <c r="D87" i="9" s="1"/>
  <c r="B88" i="9"/>
  <c r="D88" i="9" s="1"/>
  <c r="B89" i="9"/>
  <c r="C89" i="9" s="1"/>
  <c r="B90" i="9"/>
  <c r="C90" i="9" s="1"/>
  <c r="B91" i="9"/>
  <c r="D91" i="9" s="1"/>
  <c r="B92" i="9"/>
  <c r="D92" i="9" s="1"/>
  <c r="B93" i="9"/>
  <c r="D93" i="9" s="1"/>
  <c r="B94" i="9"/>
  <c r="C94" i="9" s="1"/>
  <c r="B95" i="9"/>
  <c r="C95" i="9" s="1"/>
  <c r="B96" i="9"/>
  <c r="C96" i="9" s="1"/>
  <c r="B97" i="9"/>
  <c r="D97" i="9" s="1"/>
  <c r="B98" i="9"/>
  <c r="D98" i="9" s="1"/>
  <c r="B99" i="9"/>
  <c r="D99" i="9" s="1"/>
  <c r="B100" i="9"/>
  <c r="D100" i="9" s="1"/>
  <c r="B101" i="9"/>
  <c r="D101" i="9" s="1"/>
  <c r="B102" i="9"/>
  <c r="C102" i="9" s="1"/>
  <c r="B103" i="9"/>
  <c r="D103" i="9" s="1"/>
  <c r="B104" i="9"/>
  <c r="D104" i="9" s="1"/>
  <c r="B105" i="9"/>
  <c r="C105" i="9" s="1"/>
  <c r="B106" i="9"/>
  <c r="C106" i="9" s="1"/>
  <c r="B107" i="9"/>
  <c r="C107" i="9" s="1"/>
  <c r="B108" i="9"/>
  <c r="C108" i="9" s="1"/>
  <c r="B109" i="9"/>
  <c r="D109" i="9" s="1"/>
  <c r="B110" i="9"/>
  <c r="D110" i="9" s="1"/>
  <c r="B111" i="9"/>
  <c r="D111" i="9" s="1"/>
  <c r="B112" i="9"/>
  <c r="D112" i="9" s="1"/>
  <c r="B113" i="9"/>
  <c r="D113" i="9" s="1"/>
  <c r="B114" i="9"/>
  <c r="C114" i="9" s="1"/>
  <c r="B115" i="9"/>
  <c r="D115" i="9" s="1"/>
  <c r="B116" i="9"/>
  <c r="D116" i="9" s="1"/>
  <c r="B117" i="9"/>
  <c r="C117" i="9" s="1"/>
  <c r="B118" i="9"/>
  <c r="C118" i="9" s="1"/>
  <c r="B119" i="9"/>
  <c r="C119" i="9" s="1"/>
  <c r="B120" i="9"/>
  <c r="C120" i="9" s="1"/>
  <c r="B121" i="9"/>
  <c r="D121" i="9" s="1"/>
  <c r="B122" i="9"/>
  <c r="D122" i="9" s="1"/>
  <c r="B123" i="9"/>
  <c r="D123" i="9" s="1"/>
  <c r="B124" i="9"/>
  <c r="D124" i="9" s="1"/>
  <c r="B125" i="9"/>
  <c r="C125" i="9" s="1"/>
  <c r="B126" i="9"/>
  <c r="C126" i="9" s="1"/>
  <c r="B127" i="9"/>
  <c r="D127" i="9" s="1"/>
  <c r="B128" i="9"/>
  <c r="D128" i="9" s="1"/>
  <c r="B129" i="9"/>
  <c r="C129" i="9" s="1"/>
  <c r="B130" i="9"/>
  <c r="C130" i="9" s="1"/>
  <c r="B131" i="9"/>
  <c r="C131" i="9" s="1"/>
  <c r="B32" i="9"/>
  <c r="D32" i="9" s="1"/>
  <c r="X3" i="11"/>
  <c r="Y3" i="11" s="1"/>
  <c r="AB4" i="10"/>
  <c r="AA4" i="10"/>
  <c r="AA3" i="10"/>
  <c r="AB3" i="10"/>
  <c r="D74" i="9"/>
  <c r="D50" i="9"/>
  <c r="C16" i="5"/>
  <c r="BH2" i="8"/>
  <c r="AQ152" i="8"/>
  <c r="AQ153" i="8" s="1"/>
  <c r="AQ154" i="8" s="1"/>
  <c r="AQ155" i="8" s="1"/>
  <c r="AQ156" i="8" s="1"/>
  <c r="AQ157" i="8" s="1"/>
  <c r="AQ158" i="8" s="1"/>
  <c r="AQ159" i="8" s="1"/>
  <c r="AQ160" i="8" s="1"/>
  <c r="AQ161" i="8" s="1"/>
  <c r="AQ162" i="8" s="1"/>
  <c r="AQ163" i="8" s="1"/>
  <c r="AQ164" i="8" s="1"/>
  <c r="AQ165" i="8" s="1"/>
  <c r="AQ166" i="8" s="1"/>
  <c r="AQ167" i="8" s="1"/>
  <c r="AQ168" i="8" s="1"/>
  <c r="AQ169" i="8" s="1"/>
  <c r="AQ170" i="8" s="1"/>
  <c r="AQ171" i="8" s="1"/>
  <c r="AQ172" i="8" s="1"/>
  <c r="AQ173" i="8" s="1"/>
  <c r="AQ174" i="8" s="1"/>
  <c r="AQ175" i="8" s="1"/>
  <c r="AQ176" i="8" s="1"/>
  <c r="AQ177" i="8" s="1"/>
  <c r="AQ178" i="8" s="1"/>
  <c r="AQ179" i="8" s="1"/>
  <c r="AQ180" i="8" s="1"/>
  <c r="AQ181" i="8" s="1"/>
  <c r="AQ182" i="8" s="1"/>
  <c r="AQ183" i="8" s="1"/>
  <c r="AQ184" i="8" s="1"/>
  <c r="AQ185" i="8" s="1"/>
  <c r="AQ186" i="8" s="1"/>
  <c r="AQ187" i="8" s="1"/>
  <c r="AQ188" i="8" s="1"/>
  <c r="AQ189" i="8" s="1"/>
  <c r="AQ190" i="8" s="1"/>
  <c r="AQ191" i="8" s="1"/>
  <c r="AQ192" i="8" s="1"/>
  <c r="AQ193" i="8" s="1"/>
  <c r="AQ194" i="8" s="1"/>
  <c r="AQ195" i="8" s="1"/>
  <c r="AQ196" i="8" s="1"/>
  <c r="AQ197" i="8" s="1"/>
  <c r="AQ198" i="8" s="1"/>
  <c r="AQ199" i="8" s="1"/>
  <c r="AQ200" i="8" s="1"/>
  <c r="AQ201" i="8" s="1"/>
  <c r="AQ202" i="8" s="1"/>
  <c r="AQ203" i="8" s="1"/>
  <c r="AQ204" i="8" s="1"/>
  <c r="AQ205" i="8" s="1"/>
  <c r="AQ206" i="8" s="1"/>
  <c r="AQ207" i="8" s="1"/>
  <c r="AQ208" i="8" s="1"/>
  <c r="AQ209" i="8" s="1"/>
  <c r="AQ210" i="8" s="1"/>
  <c r="AQ211" i="8" s="1"/>
  <c r="AQ212" i="8" s="1"/>
  <c r="AQ213" i="8" s="1"/>
  <c r="AQ214" i="8" s="1"/>
  <c r="AQ215" i="8" s="1"/>
  <c r="AQ216" i="8" s="1"/>
  <c r="AQ217" i="8" s="1"/>
  <c r="AQ218" i="8" s="1"/>
  <c r="AQ219" i="8" s="1"/>
  <c r="AQ220" i="8" s="1"/>
  <c r="AQ221" i="8" s="1"/>
  <c r="AQ222" i="8" s="1"/>
  <c r="AQ223" i="8" s="1"/>
  <c r="AQ224" i="8" s="1"/>
  <c r="AQ225" i="8" s="1"/>
  <c r="AQ226" i="8" s="1"/>
  <c r="AQ227" i="8" s="1"/>
  <c r="AQ228" i="8" s="1"/>
  <c r="AQ229" i="8" s="1"/>
  <c r="AQ230" i="8" s="1"/>
  <c r="AQ231" i="8" s="1"/>
  <c r="AQ232" i="8" s="1"/>
  <c r="AQ233" i="8" s="1"/>
  <c r="AQ234" i="8" s="1"/>
  <c r="AQ235" i="8" s="1"/>
  <c r="AQ236" i="8" s="1"/>
  <c r="AQ237" i="8" s="1"/>
  <c r="AQ238" i="8" s="1"/>
  <c r="AQ239" i="8" s="1"/>
  <c r="AQ240" i="8" s="1"/>
  <c r="AQ241" i="8" s="1"/>
  <c r="AQ242" i="8" s="1"/>
  <c r="AQ243" i="8" s="1"/>
  <c r="AQ244" i="8" s="1"/>
  <c r="AQ245" i="8" s="1"/>
  <c r="AQ246" i="8" s="1"/>
  <c r="AQ247" i="8" s="1"/>
  <c r="AQ248" i="8" s="1"/>
  <c r="AQ249" i="8" s="1"/>
  <c r="AQ250" i="8" s="1"/>
  <c r="AQ251" i="8" s="1"/>
  <c r="AQ252" i="8" s="1"/>
  <c r="AQ253" i="8" s="1"/>
  <c r="AQ254" i="8" s="1"/>
  <c r="AQ255" i="8" s="1"/>
  <c r="AQ256" i="8" s="1"/>
  <c r="AQ257" i="8" s="1"/>
  <c r="AQ258" i="8" s="1"/>
  <c r="AQ259" i="8" s="1"/>
  <c r="AQ260" i="8" s="1"/>
  <c r="AT3" i="8"/>
  <c r="AQ3" i="8"/>
  <c r="AQ4" i="8" s="1"/>
  <c r="AQ5" i="8" s="1"/>
  <c r="AQ6" i="8" s="1"/>
  <c r="AQ7" i="8" s="1"/>
  <c r="AQ8" i="8" s="1"/>
  <c r="AQ9" i="8" s="1"/>
  <c r="AQ10" i="8" s="1"/>
  <c r="AQ11" i="8" s="1"/>
  <c r="AQ12" i="8" s="1"/>
  <c r="AQ13" i="8" s="1"/>
  <c r="AQ14" i="8" s="1"/>
  <c r="AQ15" i="8" s="1"/>
  <c r="AQ16" i="8" s="1"/>
  <c r="AQ17" i="8" s="1"/>
  <c r="AQ18" i="8" s="1"/>
  <c r="AQ19" i="8" s="1"/>
  <c r="AQ20" i="8" s="1"/>
  <c r="AQ21" i="8" s="1"/>
  <c r="AQ22" i="8" s="1"/>
  <c r="AQ23" i="8" s="1"/>
  <c r="AQ24" i="8" s="1"/>
  <c r="AQ25" i="8" s="1"/>
  <c r="AQ26" i="8" s="1"/>
  <c r="AQ27" i="8" s="1"/>
  <c r="AQ28" i="8" s="1"/>
  <c r="AQ29" i="8" s="1"/>
  <c r="AQ30" i="8" s="1"/>
  <c r="AQ31" i="8" s="1"/>
  <c r="AQ32" i="8" s="1"/>
  <c r="AQ33" i="8" s="1"/>
  <c r="AQ34" i="8" s="1"/>
  <c r="AQ35" i="8" s="1"/>
  <c r="AQ36" i="8" s="1"/>
  <c r="AQ37" i="8" s="1"/>
  <c r="AQ38" i="8" s="1"/>
  <c r="AQ39" i="8" s="1"/>
  <c r="AQ40" i="8" s="1"/>
  <c r="AQ41" i="8" s="1"/>
  <c r="AQ42" i="8" s="1"/>
  <c r="AQ43" i="8" s="1"/>
  <c r="AQ44" i="8" s="1"/>
  <c r="AQ45" i="8" s="1"/>
  <c r="AQ46" i="8" s="1"/>
  <c r="AQ47" i="8" s="1"/>
  <c r="AQ48" i="8" s="1"/>
  <c r="AQ49" i="8" s="1"/>
  <c r="AQ50" i="8" s="1"/>
  <c r="AQ51" i="8" s="1"/>
  <c r="AQ52" i="8" s="1"/>
  <c r="AQ53" i="8" s="1"/>
  <c r="BE2" i="7"/>
  <c r="AN152" i="7"/>
  <c r="AN153" i="7" s="1"/>
  <c r="AN154" i="7" s="1"/>
  <c r="AN155" i="7" s="1"/>
  <c r="AN156" i="7" s="1"/>
  <c r="AN157" i="7" s="1"/>
  <c r="AN158" i="7" s="1"/>
  <c r="AN159" i="7" s="1"/>
  <c r="AN160" i="7" s="1"/>
  <c r="AN161" i="7" s="1"/>
  <c r="AN162" i="7" s="1"/>
  <c r="AN163" i="7" s="1"/>
  <c r="AN164" i="7" s="1"/>
  <c r="AN165" i="7" s="1"/>
  <c r="AN166" i="7" s="1"/>
  <c r="AN167" i="7" s="1"/>
  <c r="AN168" i="7" s="1"/>
  <c r="AN169" i="7" s="1"/>
  <c r="AN170" i="7" s="1"/>
  <c r="AN171" i="7" s="1"/>
  <c r="AN172" i="7" s="1"/>
  <c r="AN173" i="7" s="1"/>
  <c r="AN174" i="7" s="1"/>
  <c r="AN175" i="7" s="1"/>
  <c r="AN176" i="7" s="1"/>
  <c r="AN177" i="7" s="1"/>
  <c r="AN178" i="7" s="1"/>
  <c r="AN179" i="7" s="1"/>
  <c r="AN180" i="7" s="1"/>
  <c r="AN181" i="7" s="1"/>
  <c r="AN182" i="7" s="1"/>
  <c r="AN183" i="7" s="1"/>
  <c r="AN184" i="7" s="1"/>
  <c r="AN185" i="7" s="1"/>
  <c r="AN186" i="7" s="1"/>
  <c r="AN187" i="7" s="1"/>
  <c r="AN188" i="7" s="1"/>
  <c r="AN189" i="7" s="1"/>
  <c r="AN190" i="7" s="1"/>
  <c r="AN191" i="7" s="1"/>
  <c r="AN192" i="7" s="1"/>
  <c r="AN193" i="7" s="1"/>
  <c r="AN194" i="7" s="1"/>
  <c r="AN195" i="7" s="1"/>
  <c r="AN196" i="7" s="1"/>
  <c r="AN197" i="7" s="1"/>
  <c r="AN198" i="7" s="1"/>
  <c r="AN199" i="7" s="1"/>
  <c r="AN200" i="7" s="1"/>
  <c r="AN201" i="7" s="1"/>
  <c r="AN202" i="7" s="1"/>
  <c r="AN203" i="7" s="1"/>
  <c r="AN204" i="7" s="1"/>
  <c r="AN205" i="7" s="1"/>
  <c r="AN206" i="7" s="1"/>
  <c r="AN207" i="7" s="1"/>
  <c r="AN208" i="7" s="1"/>
  <c r="AN209" i="7" s="1"/>
  <c r="AN210" i="7" s="1"/>
  <c r="AN211" i="7" s="1"/>
  <c r="AN212" i="7" s="1"/>
  <c r="AN213" i="7" s="1"/>
  <c r="AN214" i="7" s="1"/>
  <c r="AN215" i="7" s="1"/>
  <c r="AN216" i="7" s="1"/>
  <c r="AN217" i="7" s="1"/>
  <c r="AN218" i="7" s="1"/>
  <c r="AN219" i="7" s="1"/>
  <c r="AN220" i="7" s="1"/>
  <c r="AN221" i="7" s="1"/>
  <c r="AN222" i="7" s="1"/>
  <c r="AN223" i="7" s="1"/>
  <c r="AN224" i="7" s="1"/>
  <c r="AN225" i="7" s="1"/>
  <c r="AN226" i="7" s="1"/>
  <c r="AN227" i="7" s="1"/>
  <c r="AN228" i="7" s="1"/>
  <c r="AN229" i="7" s="1"/>
  <c r="AN230" i="7" s="1"/>
  <c r="AN231" i="7" s="1"/>
  <c r="AN232" i="7" s="1"/>
  <c r="AN233" i="7" s="1"/>
  <c r="AN234" i="7" s="1"/>
  <c r="AN235" i="7" s="1"/>
  <c r="AN236" i="7" s="1"/>
  <c r="AN237" i="7" s="1"/>
  <c r="AN238" i="7" s="1"/>
  <c r="AN239" i="7" s="1"/>
  <c r="AN240" i="7" s="1"/>
  <c r="AN241" i="7" s="1"/>
  <c r="AN242" i="7" s="1"/>
  <c r="AN243" i="7" s="1"/>
  <c r="AN244" i="7" s="1"/>
  <c r="AN245" i="7" s="1"/>
  <c r="AN246" i="7" s="1"/>
  <c r="AN247" i="7" s="1"/>
  <c r="AN248" i="7" s="1"/>
  <c r="AN249" i="7" s="1"/>
  <c r="AN250" i="7" s="1"/>
  <c r="AN251" i="7" s="1"/>
  <c r="AN252" i="7" s="1"/>
  <c r="AN253" i="7" s="1"/>
  <c r="AN254" i="7" s="1"/>
  <c r="AN255" i="7" s="1"/>
  <c r="AN256" i="7" s="1"/>
  <c r="AN257" i="7" s="1"/>
  <c r="AN258" i="7" s="1"/>
  <c r="AN259" i="7" s="1"/>
  <c r="AN260" i="7" s="1"/>
  <c r="AQ3" i="7"/>
  <c r="AN3" i="7"/>
  <c r="AN4" i="7" s="1"/>
  <c r="AN5" i="7" s="1"/>
  <c r="AN6" i="7" s="1"/>
  <c r="AN7" i="7" s="1"/>
  <c r="AN8" i="7" s="1"/>
  <c r="AN9" i="7" s="1"/>
  <c r="AN10" i="7" s="1"/>
  <c r="AN11" i="7" s="1"/>
  <c r="AN12" i="7" s="1"/>
  <c r="AN13" i="7" s="1"/>
  <c r="AN14" i="7" s="1"/>
  <c r="AN15" i="7" s="1"/>
  <c r="AN16" i="7" s="1"/>
  <c r="AN17" i="7" s="1"/>
  <c r="AN18" i="7" s="1"/>
  <c r="AN19" i="7" s="1"/>
  <c r="AN20" i="7" s="1"/>
  <c r="AN21" i="7" s="1"/>
  <c r="AN22" i="7" s="1"/>
  <c r="AN23" i="7" s="1"/>
  <c r="AN24" i="7" s="1"/>
  <c r="AN25" i="7" s="1"/>
  <c r="AN26" i="7" s="1"/>
  <c r="AN27" i="7" s="1"/>
  <c r="AN28" i="7" s="1"/>
  <c r="AN29" i="7" s="1"/>
  <c r="AN30" i="7" s="1"/>
  <c r="AN31" i="7" s="1"/>
  <c r="AN32" i="7" s="1"/>
  <c r="AN33" i="7" s="1"/>
  <c r="AN34" i="7" s="1"/>
  <c r="AN35" i="7" s="1"/>
  <c r="AN36" i="7" s="1"/>
  <c r="AN37" i="7" s="1"/>
  <c r="AN38" i="7" s="1"/>
  <c r="AN39" i="7" s="1"/>
  <c r="AN40" i="7" s="1"/>
  <c r="AN41" i="7" s="1"/>
  <c r="AN42" i="7" s="1"/>
  <c r="AN43" i="7" s="1"/>
  <c r="AN44" i="7" s="1"/>
  <c r="AN45" i="7" s="1"/>
  <c r="AN46" i="7" s="1"/>
  <c r="AN47" i="7" s="1"/>
  <c r="AN48" i="7" s="1"/>
  <c r="AN49" i="7" s="1"/>
  <c r="AN50" i="7" s="1"/>
  <c r="AN51" i="7" s="1"/>
  <c r="AN52" i="7" s="1"/>
  <c r="AN53" i="7" s="1"/>
  <c r="B32" i="1"/>
  <c r="BL4" i="5"/>
  <c r="BM4" i="5" s="1"/>
  <c r="BL5" i="5"/>
  <c r="BM5" i="5" s="1"/>
  <c r="BL6" i="5"/>
  <c r="BM6" i="5" s="1"/>
  <c r="BL7" i="5"/>
  <c r="BM7" i="5" s="1"/>
  <c r="BL8" i="5"/>
  <c r="BM8" i="5" s="1"/>
  <c r="BL9" i="5"/>
  <c r="BM9" i="5" s="1"/>
  <c r="BL10" i="5"/>
  <c r="BM10" i="5" s="1"/>
  <c r="BL11" i="5"/>
  <c r="BM11" i="5" s="1"/>
  <c r="BL12" i="5"/>
  <c r="BM12" i="5" s="1"/>
  <c r="BL13" i="5"/>
  <c r="BM13" i="5" s="1"/>
  <c r="BL14" i="5"/>
  <c r="BM14" i="5" s="1"/>
  <c r="BL15" i="5"/>
  <c r="BM15" i="5" s="1"/>
  <c r="BL16" i="5"/>
  <c r="BM16" i="5" s="1"/>
  <c r="BL17" i="5"/>
  <c r="BM17" i="5" s="1"/>
  <c r="BL18" i="5"/>
  <c r="BM18" i="5" s="1"/>
  <c r="BL19" i="5"/>
  <c r="BM19" i="5" s="1"/>
  <c r="BL20" i="5"/>
  <c r="BM20" i="5" s="1"/>
  <c r="BL21" i="5"/>
  <c r="BM21" i="5" s="1"/>
  <c r="BL22" i="5"/>
  <c r="BM22" i="5" s="1"/>
  <c r="BL23" i="5"/>
  <c r="BM23" i="5" s="1"/>
  <c r="BL24" i="5"/>
  <c r="BM24" i="5" s="1"/>
  <c r="BL25" i="5"/>
  <c r="BM25" i="5" s="1"/>
  <c r="BL26" i="5"/>
  <c r="BM26" i="5" s="1"/>
  <c r="BL27" i="5"/>
  <c r="BL28" i="5"/>
  <c r="BM28" i="5" s="1"/>
  <c r="BL29" i="5"/>
  <c r="BM29" i="5" s="1"/>
  <c r="BL30" i="5"/>
  <c r="BM30" i="5" s="1"/>
  <c r="BL31" i="5"/>
  <c r="BM31" i="5" s="1"/>
  <c r="BL32" i="5"/>
  <c r="BM32" i="5" s="1"/>
  <c r="BL33" i="5"/>
  <c r="BM33" i="5" s="1"/>
  <c r="BL34" i="5"/>
  <c r="BM34" i="5" s="1"/>
  <c r="BL35" i="5"/>
  <c r="BM35" i="5" s="1"/>
  <c r="BL36" i="5"/>
  <c r="BM36" i="5" s="1"/>
  <c r="BL37" i="5"/>
  <c r="BM37" i="5" s="1"/>
  <c r="BL38" i="5"/>
  <c r="BM38" i="5" s="1"/>
  <c r="BL39" i="5"/>
  <c r="BM39" i="5" s="1"/>
  <c r="BL40" i="5"/>
  <c r="BM40" i="5" s="1"/>
  <c r="BL41" i="5"/>
  <c r="BM41" i="5" s="1"/>
  <c r="BL42" i="5"/>
  <c r="BM42" i="5" s="1"/>
  <c r="BL43" i="5"/>
  <c r="BM43" i="5" s="1"/>
  <c r="BL44" i="5"/>
  <c r="BM44" i="5" s="1"/>
  <c r="BL45" i="5"/>
  <c r="BM45" i="5" s="1"/>
  <c r="BL46" i="5"/>
  <c r="BM46" i="5" s="1"/>
  <c r="BL47" i="5"/>
  <c r="BM47" i="5" s="1"/>
  <c r="BL48" i="5"/>
  <c r="BM48" i="5" s="1"/>
  <c r="BL49" i="5"/>
  <c r="BL50" i="5"/>
  <c r="BM50" i="5" s="1"/>
  <c r="BL51" i="5"/>
  <c r="BM51" i="5" s="1"/>
  <c r="BL52" i="5"/>
  <c r="BM52" i="5" s="1"/>
  <c r="BL53" i="5"/>
  <c r="BM53" i="5" s="1"/>
  <c r="BL54" i="5"/>
  <c r="BM54" i="5" s="1"/>
  <c r="BL55" i="5"/>
  <c r="BM55" i="5" s="1"/>
  <c r="BL56" i="5"/>
  <c r="BM56" i="5" s="1"/>
  <c r="BL57" i="5"/>
  <c r="BM57" i="5" s="1"/>
  <c r="BL58" i="5"/>
  <c r="BM58" i="5" s="1"/>
  <c r="BL59" i="5"/>
  <c r="BM59" i="5" s="1"/>
  <c r="BL60" i="5"/>
  <c r="BM60" i="5" s="1"/>
  <c r="BL61" i="5"/>
  <c r="BM61" i="5" s="1"/>
  <c r="BL62" i="5"/>
  <c r="BM62" i="5" s="1"/>
  <c r="BL63" i="5"/>
  <c r="BM63" i="5" s="1"/>
  <c r="BL64" i="5"/>
  <c r="BM64" i="5" s="1"/>
  <c r="BL65" i="5"/>
  <c r="BM65" i="5" s="1"/>
  <c r="BL66" i="5"/>
  <c r="BM66" i="5" s="1"/>
  <c r="BL67" i="5"/>
  <c r="BM67" i="5" s="1"/>
  <c r="BL68" i="5"/>
  <c r="BM68" i="5" s="1"/>
  <c r="BL69" i="5"/>
  <c r="BM69" i="5" s="1"/>
  <c r="BL70" i="5"/>
  <c r="BM70" i="5" s="1"/>
  <c r="BL71" i="5"/>
  <c r="BM71" i="5" s="1"/>
  <c r="BL72" i="5"/>
  <c r="BM72" i="5" s="1"/>
  <c r="BL73" i="5"/>
  <c r="BM73" i="5" s="1"/>
  <c r="BL74" i="5"/>
  <c r="BM74" i="5" s="1"/>
  <c r="BL75" i="5"/>
  <c r="BM75" i="5" s="1"/>
  <c r="BL76" i="5"/>
  <c r="BM76" i="5" s="1"/>
  <c r="BL77" i="5"/>
  <c r="BM77" i="5" s="1"/>
  <c r="BL78" i="5"/>
  <c r="BM78" i="5" s="1"/>
  <c r="BL79" i="5"/>
  <c r="BM79" i="5" s="1"/>
  <c r="BL80" i="5"/>
  <c r="BM80" i="5" s="1"/>
  <c r="BL81" i="5"/>
  <c r="BM81" i="5" s="1"/>
  <c r="BL82" i="5"/>
  <c r="BM82" i="5" s="1"/>
  <c r="BL83" i="5"/>
  <c r="BM83" i="5" s="1"/>
  <c r="BL84" i="5"/>
  <c r="BM84" i="5" s="1"/>
  <c r="BL85" i="5"/>
  <c r="BM85" i="5" s="1"/>
  <c r="BL86" i="5"/>
  <c r="BM86" i="5" s="1"/>
  <c r="BL87" i="5"/>
  <c r="BM87" i="5" s="1"/>
  <c r="BL88" i="5"/>
  <c r="BM88" i="5" s="1"/>
  <c r="BL89" i="5"/>
  <c r="BM89" i="5" s="1"/>
  <c r="BL90" i="5"/>
  <c r="BM90" i="5" s="1"/>
  <c r="BL91" i="5"/>
  <c r="BM91" i="5" s="1"/>
  <c r="BL92" i="5"/>
  <c r="BM92" i="5" s="1"/>
  <c r="BL93" i="5"/>
  <c r="BM93" i="5" s="1"/>
  <c r="BL94" i="5"/>
  <c r="BM94" i="5" s="1"/>
  <c r="BL95" i="5"/>
  <c r="BM95" i="5" s="1"/>
  <c r="BL96" i="5"/>
  <c r="BM96" i="5" s="1"/>
  <c r="BL97" i="5"/>
  <c r="BL98" i="5"/>
  <c r="BM98" i="5" s="1"/>
  <c r="BL99" i="5"/>
  <c r="BM99" i="5" s="1"/>
  <c r="BL100" i="5"/>
  <c r="BM100" i="5" s="1"/>
  <c r="BL101" i="5"/>
  <c r="BM101" i="5" s="1"/>
  <c r="BL102" i="5"/>
  <c r="BM102" i="5" s="1"/>
  <c r="BL3" i="5"/>
  <c r="BM3" i="5" s="1"/>
  <c r="BM2" i="5"/>
  <c r="BM27" i="5"/>
  <c r="BM49" i="5"/>
  <c r="BM97" i="5"/>
  <c r="AY3" i="5"/>
  <c r="AZ3" i="5" s="1"/>
  <c r="AZ4" i="5" s="1"/>
  <c r="AY5" i="5" s="1"/>
  <c r="AZ5" i="5" s="1"/>
  <c r="AY6" i="5" s="1"/>
  <c r="AB3" i="4"/>
  <c r="AA3" i="4"/>
  <c r="AB3" i="2"/>
  <c r="AA3" i="2"/>
  <c r="B37" i="1"/>
  <c r="C37" i="1" s="1"/>
  <c r="B33" i="1"/>
  <c r="C33" i="1" s="1"/>
  <c r="B34" i="1"/>
  <c r="C34" i="1" s="1"/>
  <c r="B35" i="1"/>
  <c r="D35" i="1" s="1"/>
  <c r="B36" i="1"/>
  <c r="C36" i="1" s="1"/>
  <c r="D32" i="1"/>
  <c r="B38" i="1"/>
  <c r="C38" i="1" s="1"/>
  <c r="B39" i="1"/>
  <c r="D39" i="1" s="1"/>
  <c r="B40" i="1"/>
  <c r="C40" i="1" s="1"/>
  <c r="B41" i="1"/>
  <c r="C41" i="1" s="1"/>
  <c r="B42" i="1"/>
  <c r="C42" i="1" s="1"/>
  <c r="B43" i="1"/>
  <c r="D43" i="1" s="1"/>
  <c r="B44" i="1"/>
  <c r="C44" i="1" s="1"/>
  <c r="B45" i="1"/>
  <c r="C45" i="1" s="1"/>
  <c r="B46" i="1"/>
  <c r="C46" i="1" s="1"/>
  <c r="B47" i="1"/>
  <c r="D47" i="1" s="1"/>
  <c r="B48" i="1"/>
  <c r="C48" i="1" s="1"/>
  <c r="B49" i="1"/>
  <c r="C49" i="1" s="1"/>
  <c r="B50" i="1"/>
  <c r="C50" i="1" s="1"/>
  <c r="B51" i="1"/>
  <c r="D51" i="1" s="1"/>
  <c r="B52" i="1"/>
  <c r="C52" i="1" s="1"/>
  <c r="B53" i="1"/>
  <c r="C53" i="1" s="1"/>
  <c r="B54" i="1"/>
  <c r="C54" i="1" s="1"/>
  <c r="B55" i="1"/>
  <c r="D55" i="1" s="1"/>
  <c r="B56" i="1"/>
  <c r="C56" i="1" s="1"/>
  <c r="B57" i="1"/>
  <c r="C57" i="1" s="1"/>
  <c r="B58" i="1"/>
  <c r="C58" i="1" s="1"/>
  <c r="B59" i="1"/>
  <c r="D59" i="1" s="1"/>
  <c r="B60" i="1"/>
  <c r="C60" i="1" s="1"/>
  <c r="B61" i="1"/>
  <c r="C61" i="1" s="1"/>
  <c r="B62" i="1"/>
  <c r="C62" i="1" s="1"/>
  <c r="B63" i="1"/>
  <c r="D63" i="1" s="1"/>
  <c r="B64" i="1"/>
  <c r="C64" i="1" s="1"/>
  <c r="B65" i="1"/>
  <c r="D65" i="1" s="1"/>
  <c r="B66" i="1"/>
  <c r="C66" i="1" s="1"/>
  <c r="B67" i="1"/>
  <c r="D67" i="1" s="1"/>
  <c r="B68" i="1"/>
  <c r="C68" i="1" s="1"/>
  <c r="B69" i="1"/>
  <c r="D69" i="1" s="1"/>
  <c r="B70" i="1"/>
  <c r="C70" i="1" s="1"/>
  <c r="B71" i="1"/>
  <c r="D71" i="1" s="1"/>
  <c r="B72" i="1"/>
  <c r="C72" i="1" s="1"/>
  <c r="B73" i="1"/>
  <c r="D73" i="1" s="1"/>
  <c r="B74" i="1"/>
  <c r="C74" i="1" s="1"/>
  <c r="B75" i="1"/>
  <c r="D75" i="1" s="1"/>
  <c r="B76" i="1"/>
  <c r="C76" i="1" s="1"/>
  <c r="B77" i="1"/>
  <c r="D77" i="1" s="1"/>
  <c r="B78" i="1"/>
  <c r="C78" i="1" s="1"/>
  <c r="B79" i="1"/>
  <c r="D79" i="1" s="1"/>
  <c r="B80" i="1"/>
  <c r="C80" i="1" s="1"/>
  <c r="B81" i="1"/>
  <c r="D81" i="1" s="1"/>
  <c r="C81" i="1"/>
  <c r="B82" i="1"/>
  <c r="C82" i="1" s="1"/>
  <c r="B83" i="1"/>
  <c r="D83" i="1" s="1"/>
  <c r="B84" i="1"/>
  <c r="C84" i="1" s="1"/>
  <c r="B85" i="1"/>
  <c r="C85" i="1" s="1"/>
  <c r="B86" i="1"/>
  <c r="C86" i="1" s="1"/>
  <c r="B87" i="1"/>
  <c r="D87" i="1" s="1"/>
  <c r="B88" i="1"/>
  <c r="C88" i="1" s="1"/>
  <c r="B89" i="1"/>
  <c r="C89" i="1" s="1"/>
  <c r="B90" i="1"/>
  <c r="C90" i="1" s="1"/>
  <c r="B91" i="1"/>
  <c r="D91" i="1" s="1"/>
  <c r="B92" i="1"/>
  <c r="C92" i="1" s="1"/>
  <c r="B93" i="1"/>
  <c r="C93" i="1" s="1"/>
  <c r="B94" i="1"/>
  <c r="C94" i="1" s="1"/>
  <c r="B95" i="1"/>
  <c r="D95" i="1" s="1"/>
  <c r="B96" i="1"/>
  <c r="C96" i="1" s="1"/>
  <c r="B97" i="1"/>
  <c r="C97" i="1" s="1"/>
  <c r="B98" i="1"/>
  <c r="C98" i="1" s="1"/>
  <c r="B99" i="1"/>
  <c r="D99" i="1" s="1"/>
  <c r="B100" i="1"/>
  <c r="C100" i="1" s="1"/>
  <c r="B101" i="1"/>
  <c r="C101" i="1" s="1"/>
  <c r="B102" i="1"/>
  <c r="C102" i="1" s="1"/>
  <c r="B103" i="1"/>
  <c r="D103" i="1" s="1"/>
  <c r="B104" i="1"/>
  <c r="C104" i="1" s="1"/>
  <c r="B105" i="1"/>
  <c r="C105" i="1" s="1"/>
  <c r="B106" i="1"/>
  <c r="C106" i="1" s="1"/>
  <c r="B107" i="1"/>
  <c r="D107" i="1" s="1"/>
  <c r="B108" i="1"/>
  <c r="C108" i="1" s="1"/>
  <c r="B109" i="1"/>
  <c r="C109" i="1" s="1"/>
  <c r="B110" i="1"/>
  <c r="C110" i="1" s="1"/>
  <c r="B111" i="1"/>
  <c r="D111" i="1" s="1"/>
  <c r="B112" i="1"/>
  <c r="C112" i="1" s="1"/>
  <c r="B113" i="1"/>
  <c r="D113" i="1" s="1"/>
  <c r="B114" i="1"/>
  <c r="C114" i="1" s="1"/>
  <c r="B115" i="1"/>
  <c r="D115" i="1" s="1"/>
  <c r="B116" i="1"/>
  <c r="C116" i="1" s="1"/>
  <c r="B117" i="1"/>
  <c r="D117" i="1" s="1"/>
  <c r="B118" i="1"/>
  <c r="C118" i="1" s="1"/>
  <c r="B119" i="1"/>
  <c r="D119" i="1" s="1"/>
  <c r="B120" i="1"/>
  <c r="C120" i="1" s="1"/>
  <c r="B121" i="1"/>
  <c r="D121" i="1" s="1"/>
  <c r="B122" i="1"/>
  <c r="C122" i="1" s="1"/>
  <c r="B123" i="1"/>
  <c r="D123" i="1" s="1"/>
  <c r="B124" i="1"/>
  <c r="C124" i="1" s="1"/>
  <c r="B125" i="1"/>
  <c r="C125" i="1" s="1"/>
  <c r="B126" i="1"/>
  <c r="C126" i="1" s="1"/>
  <c r="B127" i="1"/>
  <c r="D127" i="1" s="1"/>
  <c r="B128" i="1"/>
  <c r="C128" i="1" s="1"/>
  <c r="B129" i="1"/>
  <c r="D129" i="1" s="1"/>
  <c r="B130" i="1"/>
  <c r="C130" i="1" s="1"/>
  <c r="B131" i="1"/>
  <c r="D131" i="1" s="1"/>
  <c r="AB4" i="4" l="1"/>
  <c r="C93" i="9"/>
  <c r="AV12" i="5"/>
  <c r="AV13" i="5" s="1"/>
  <c r="AV14" i="5" s="1"/>
  <c r="AV15" i="5" s="1"/>
  <c r="AV16" i="5" s="1"/>
  <c r="AV17" i="5" s="1"/>
  <c r="AV18" i="5" s="1"/>
  <c r="AV19" i="5" s="1"/>
  <c r="AV20" i="5" s="1"/>
  <c r="AV21" i="5" s="1"/>
  <c r="AV22" i="5" s="1"/>
  <c r="AV23" i="5" s="1"/>
  <c r="AV24" i="5" s="1"/>
  <c r="AV25" i="5" s="1"/>
  <c r="AV26" i="5" s="1"/>
  <c r="AV27" i="5" s="1"/>
  <c r="AV28" i="5" s="1"/>
  <c r="AV29" i="5" s="1"/>
  <c r="AV30" i="5" s="1"/>
  <c r="AV31" i="5" s="1"/>
  <c r="AV32" i="5" s="1"/>
  <c r="AV33" i="5" s="1"/>
  <c r="AV34" i="5" s="1"/>
  <c r="AV35" i="5" s="1"/>
  <c r="AV36" i="5" s="1"/>
  <c r="AV37" i="5" s="1"/>
  <c r="AV38" i="5" s="1"/>
  <c r="AV39" i="5" s="1"/>
  <c r="AV40" i="5" s="1"/>
  <c r="AV41" i="5" s="1"/>
  <c r="AV42" i="5" s="1"/>
  <c r="AV43" i="5" s="1"/>
  <c r="AV44" i="5" s="1"/>
  <c r="AV45" i="5" s="1"/>
  <c r="AV46" i="5" s="1"/>
  <c r="AV47" i="5" s="1"/>
  <c r="AV48" i="5" s="1"/>
  <c r="AV49" i="5" s="1"/>
  <c r="AV50" i="5" s="1"/>
  <c r="AV51" i="5" s="1"/>
  <c r="AV52" i="5" s="1"/>
  <c r="AV53" i="5" s="1"/>
  <c r="AV152" i="5" s="1"/>
  <c r="AV153" i="5" s="1"/>
  <c r="AV154" i="5" s="1"/>
  <c r="AV155" i="5" s="1"/>
  <c r="AV156" i="5" s="1"/>
  <c r="AV157" i="5" s="1"/>
  <c r="AV158" i="5" s="1"/>
  <c r="AV159" i="5" s="1"/>
  <c r="AV160" i="5" s="1"/>
  <c r="AV161" i="5" s="1"/>
  <c r="AV162" i="5" s="1"/>
  <c r="AV163" i="5" s="1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AV177" i="5" s="1"/>
  <c r="AV178" i="5" s="1"/>
  <c r="AV179" i="5" s="1"/>
  <c r="AV180" i="5" s="1"/>
  <c r="AV181" i="5" s="1"/>
  <c r="AV182" i="5" s="1"/>
  <c r="AV183" i="5" s="1"/>
  <c r="AV184" i="5" s="1"/>
  <c r="AV185" i="5" s="1"/>
  <c r="AV186" i="5" s="1"/>
  <c r="AV187" i="5" s="1"/>
  <c r="AV188" i="5" s="1"/>
  <c r="AV189" i="5" s="1"/>
  <c r="AV190" i="5" s="1"/>
  <c r="AV191" i="5" s="1"/>
  <c r="AV192" i="5" s="1"/>
  <c r="AV193" i="5" s="1"/>
  <c r="AV194" i="5" s="1"/>
  <c r="AV195" i="5" s="1"/>
  <c r="AV196" i="5" s="1"/>
  <c r="AV197" i="5" s="1"/>
  <c r="AV198" i="5" s="1"/>
  <c r="AV199" i="5" s="1"/>
  <c r="AV200" i="5" s="1"/>
  <c r="AV201" i="5" s="1"/>
  <c r="AV202" i="5" s="1"/>
  <c r="AV203" i="5" s="1"/>
  <c r="AV204" i="5" s="1"/>
  <c r="AV205" i="5" s="1"/>
  <c r="AV206" i="5" s="1"/>
  <c r="AV207" i="5" s="1"/>
  <c r="AV208" i="5" s="1"/>
  <c r="AV209" i="5" s="1"/>
  <c r="AV210" i="5" s="1"/>
  <c r="AV211" i="5" s="1"/>
  <c r="AV212" i="5" s="1"/>
  <c r="AV213" i="5" s="1"/>
  <c r="AV214" i="5" s="1"/>
  <c r="AV215" i="5" s="1"/>
  <c r="AV216" i="5" s="1"/>
  <c r="AV217" i="5" s="1"/>
  <c r="AV218" i="5" s="1"/>
  <c r="AV219" i="5" s="1"/>
  <c r="AV220" i="5" s="1"/>
  <c r="AV221" i="5" s="1"/>
  <c r="AV222" i="5" s="1"/>
  <c r="AV223" i="5" s="1"/>
  <c r="AV224" i="5" s="1"/>
  <c r="AV225" i="5" s="1"/>
  <c r="AV226" i="5" s="1"/>
  <c r="AV227" i="5" s="1"/>
  <c r="AV228" i="5" s="1"/>
  <c r="AV229" i="5" s="1"/>
  <c r="AV230" i="5" s="1"/>
  <c r="AV231" i="5" s="1"/>
  <c r="AV232" i="5" s="1"/>
  <c r="AV233" i="5" s="1"/>
  <c r="AV234" i="5" s="1"/>
  <c r="AV235" i="5" s="1"/>
  <c r="AV236" i="5" s="1"/>
  <c r="AV237" i="5" s="1"/>
  <c r="AV238" i="5" s="1"/>
  <c r="AV239" i="5" s="1"/>
  <c r="AV240" i="5" s="1"/>
  <c r="AV241" i="5" s="1"/>
  <c r="AV242" i="5" s="1"/>
  <c r="AV243" i="5" s="1"/>
  <c r="AV244" i="5" s="1"/>
  <c r="AV245" i="5" s="1"/>
  <c r="AV246" i="5" s="1"/>
  <c r="AV247" i="5" s="1"/>
  <c r="AV248" i="5" s="1"/>
  <c r="AV249" i="5" s="1"/>
  <c r="AV250" i="5" s="1"/>
  <c r="AV251" i="5" s="1"/>
  <c r="AV252" i="5" s="1"/>
  <c r="AV253" i="5" s="1"/>
  <c r="AV254" i="5" s="1"/>
  <c r="AV255" i="5" s="1"/>
  <c r="AV256" i="5" s="1"/>
  <c r="AV257" i="5" s="1"/>
  <c r="AV258" i="5" s="1"/>
  <c r="AV259" i="5" s="1"/>
  <c r="AV260" i="5" s="1"/>
  <c r="X4" i="11"/>
  <c r="Y4" i="11" s="1"/>
  <c r="C127" i="9"/>
  <c r="C116" i="9"/>
  <c r="C92" i="9"/>
  <c r="C44" i="9"/>
  <c r="D81" i="9"/>
  <c r="D57" i="9"/>
  <c r="D45" i="9"/>
  <c r="C128" i="9"/>
  <c r="C50" i="9"/>
  <c r="D78" i="9"/>
  <c r="D54" i="9"/>
  <c r="C67" i="9"/>
  <c r="AA4" i="4"/>
  <c r="AB5" i="10"/>
  <c r="AA5" i="10"/>
  <c r="AB6" i="10" s="1"/>
  <c r="D42" i="9"/>
  <c r="D129" i="9"/>
  <c r="D126" i="9"/>
  <c r="D117" i="9"/>
  <c r="D105" i="9"/>
  <c r="D69" i="9"/>
  <c r="D33" i="9"/>
  <c r="C103" i="9"/>
  <c r="C98" i="9"/>
  <c r="D114" i="9"/>
  <c r="C86" i="9"/>
  <c r="C80" i="9"/>
  <c r="D90" i="9"/>
  <c r="C62" i="9"/>
  <c r="C32" i="9"/>
  <c r="C56" i="9"/>
  <c r="C122" i="9"/>
  <c r="D72" i="9"/>
  <c r="C79" i="9"/>
  <c r="D107" i="9"/>
  <c r="D71" i="9"/>
  <c r="C109" i="9"/>
  <c r="C73" i="9"/>
  <c r="C37" i="9"/>
  <c r="D102" i="9"/>
  <c r="D66" i="9"/>
  <c r="C121" i="9"/>
  <c r="C85" i="9"/>
  <c r="D36" i="9"/>
  <c r="C115" i="9"/>
  <c r="C43" i="9"/>
  <c r="D35" i="9"/>
  <c r="C110" i="9"/>
  <c r="C104" i="9"/>
  <c r="C68" i="9"/>
  <c r="D96" i="9"/>
  <c r="D60" i="9"/>
  <c r="D131" i="9"/>
  <c r="D95" i="9"/>
  <c r="D59" i="9"/>
  <c r="C97" i="9"/>
  <c r="C61" i="9"/>
  <c r="D120" i="9"/>
  <c r="D84" i="9"/>
  <c r="D48" i="9"/>
  <c r="C123" i="9"/>
  <c r="C91" i="9"/>
  <c r="C55" i="9"/>
  <c r="D119" i="9"/>
  <c r="D83" i="9"/>
  <c r="D47" i="9"/>
  <c r="C49" i="9"/>
  <c r="D108" i="9"/>
  <c r="C74" i="9"/>
  <c r="C38" i="9"/>
  <c r="D118" i="9"/>
  <c r="D94" i="9"/>
  <c r="D70" i="9"/>
  <c r="D46" i="9"/>
  <c r="C101" i="9"/>
  <c r="C65" i="9"/>
  <c r="C124" i="9"/>
  <c r="C112" i="9"/>
  <c r="C100" i="9"/>
  <c r="C88" i="9"/>
  <c r="C76" i="9"/>
  <c r="C64" i="9"/>
  <c r="C52" i="9"/>
  <c r="C40" i="9"/>
  <c r="D130" i="9"/>
  <c r="D106" i="9"/>
  <c r="D82" i="9"/>
  <c r="D34" i="9"/>
  <c r="C113" i="9"/>
  <c r="C77" i="9"/>
  <c r="C53" i="9"/>
  <c r="C111" i="9"/>
  <c r="C99" i="9"/>
  <c r="C87" i="9"/>
  <c r="C75" i="9"/>
  <c r="C63" i="9"/>
  <c r="C51" i="9"/>
  <c r="C39" i="9"/>
  <c r="D125" i="9"/>
  <c r="D89" i="9"/>
  <c r="D41" i="9"/>
  <c r="C58" i="9"/>
  <c r="AU3" i="8"/>
  <c r="AU4" i="8" s="1"/>
  <c r="AR3" i="7"/>
  <c r="AR4" i="7" s="1"/>
  <c r="C115" i="1"/>
  <c r="D125" i="1"/>
  <c r="D101" i="1"/>
  <c r="D85" i="1"/>
  <c r="C63" i="1"/>
  <c r="D41" i="1"/>
  <c r="C51" i="1"/>
  <c r="AZ6" i="5"/>
  <c r="AY7" i="5" s="1"/>
  <c r="AZ7" i="5" s="1"/>
  <c r="AY8" i="5" s="1"/>
  <c r="AY4" i="5"/>
  <c r="AB4" i="2"/>
  <c r="AA4" i="2"/>
  <c r="D33" i="1"/>
  <c r="D37" i="1"/>
  <c r="D89" i="1"/>
  <c r="C129" i="1"/>
  <c r="D109" i="1"/>
  <c r="C67" i="1"/>
  <c r="C77" i="1"/>
  <c r="C117" i="1"/>
  <c r="C123" i="1"/>
  <c r="C75" i="1"/>
  <c r="C65" i="1"/>
  <c r="C55" i="1"/>
  <c r="C91" i="1"/>
  <c r="C43" i="1"/>
  <c r="D105" i="1"/>
  <c r="C113" i="1"/>
  <c r="C47" i="1"/>
  <c r="D57" i="1"/>
  <c r="C32" i="1"/>
  <c r="C99" i="1"/>
  <c r="C111" i="1"/>
  <c r="C95" i="1"/>
  <c r="C69" i="1"/>
  <c r="D61" i="1"/>
  <c r="C103" i="1"/>
  <c r="D53" i="1"/>
  <c r="C121" i="1"/>
  <c r="C107" i="1"/>
  <c r="D93" i="1"/>
  <c r="C73" i="1"/>
  <c r="C59" i="1"/>
  <c r="D45" i="1"/>
  <c r="C127" i="1"/>
  <c r="C79" i="1"/>
  <c r="C119" i="1"/>
  <c r="C71" i="1"/>
  <c r="D97" i="1"/>
  <c r="D49" i="1"/>
  <c r="C131" i="1"/>
  <c r="C83" i="1"/>
  <c r="C35" i="1"/>
  <c r="C87" i="1"/>
  <c r="C39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130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AA5" i="4" l="1"/>
  <c r="X5" i="11"/>
  <c r="Y5" i="11" s="1"/>
  <c r="X6" i="11" s="1"/>
  <c r="Y6" i="11" s="1"/>
  <c r="X7" i="11" s="1"/>
  <c r="Y7" i="11" s="1"/>
  <c r="X8" i="11" s="1"/>
  <c r="Y8" i="11" s="1"/>
  <c r="X9" i="11" s="1"/>
  <c r="Y9" i="11" s="1"/>
  <c r="X10" i="11" s="1"/>
  <c r="Y10" i="11" s="1"/>
  <c r="X11" i="11" s="1"/>
  <c r="Y11" i="11" s="1"/>
  <c r="X12" i="11" s="1"/>
  <c r="Y12" i="11" s="1"/>
  <c r="X13" i="11" s="1"/>
  <c r="Y13" i="11" s="1"/>
  <c r="X14" i="11" s="1"/>
  <c r="Y14" i="11" s="1"/>
  <c r="X15" i="11" s="1"/>
  <c r="Y15" i="11" s="1"/>
  <c r="X16" i="11" s="1"/>
  <c r="Y16" i="11" s="1"/>
  <c r="X17" i="11" s="1"/>
  <c r="Y17" i="11" s="1"/>
  <c r="X18" i="11" s="1"/>
  <c r="Y18" i="11" s="1"/>
  <c r="X19" i="11" s="1"/>
  <c r="Y19" i="11" s="1"/>
  <c r="X20" i="11" s="1"/>
  <c r="Y20" i="11" s="1"/>
  <c r="X21" i="11" s="1"/>
  <c r="Y21" i="11" s="1"/>
  <c r="X22" i="11" s="1"/>
  <c r="Y22" i="11" s="1"/>
  <c r="X23" i="11" s="1"/>
  <c r="Y23" i="11" s="1"/>
  <c r="AB5" i="4"/>
  <c r="AA6" i="10"/>
  <c r="AA7" i="10" s="1"/>
  <c r="AT5" i="8"/>
  <c r="AU5" i="8" s="1"/>
  <c r="AU6" i="8" s="1"/>
  <c r="AT7" i="8" s="1"/>
  <c r="AU7" i="8" s="1"/>
  <c r="AT4" i="8"/>
  <c r="AQ4" i="7"/>
  <c r="AQ5" i="7"/>
  <c r="AR5" i="7" s="1"/>
  <c r="AR6" i="7" s="1"/>
  <c r="AQ7" i="7" s="1"/>
  <c r="AR7" i="7" s="1"/>
  <c r="AZ8" i="5"/>
  <c r="AY9" i="5" s="1"/>
  <c r="AZ9" i="5" s="1"/>
  <c r="AY10" i="5" s="1"/>
  <c r="AA5" i="2"/>
  <c r="AB5" i="2"/>
  <c r="AB6" i="4" l="1"/>
  <c r="AG1" i="11"/>
  <c r="AG2" i="11"/>
  <c r="AH2" i="11" s="1"/>
  <c r="AG3" i="11" s="1"/>
  <c r="AA6" i="2"/>
  <c r="AA6" i="4"/>
  <c r="AB7" i="10"/>
  <c r="AA8" i="10" s="1"/>
  <c r="AU8" i="8"/>
  <c r="AT9" i="8" s="1"/>
  <c r="AU9" i="8" s="1"/>
  <c r="AT8" i="8"/>
  <c r="AT6" i="8"/>
  <c r="AQ8" i="7"/>
  <c r="AR8" i="7"/>
  <c r="AQ9" i="7" s="1"/>
  <c r="AR9" i="7" s="1"/>
  <c r="AQ6" i="7"/>
  <c r="AZ10" i="5"/>
  <c r="AY11" i="5" s="1"/>
  <c r="AZ11" i="5" s="1"/>
  <c r="AY12" i="5" s="1"/>
  <c r="AB6" i="2"/>
  <c r="AA7" i="4" l="1"/>
  <c r="AG9" i="11"/>
  <c r="AH9" i="11" s="1"/>
  <c r="AH3" i="11"/>
  <c r="AB7" i="2"/>
  <c r="AB7" i="4"/>
  <c r="AB8" i="4" s="1"/>
  <c r="AB8" i="10"/>
  <c r="AB9" i="10" s="1"/>
  <c r="AT10" i="8"/>
  <c r="AU10" i="8"/>
  <c r="AT11" i="8" s="1"/>
  <c r="AU11" i="8" s="1"/>
  <c r="AQ10" i="7"/>
  <c r="AR10" i="7"/>
  <c r="AQ11" i="7" s="1"/>
  <c r="AR11" i="7" s="1"/>
  <c r="AZ12" i="5"/>
  <c r="AY13" i="5" s="1"/>
  <c r="AZ13" i="5" s="1"/>
  <c r="AZ14" i="5" s="1"/>
  <c r="AY15" i="5" s="1"/>
  <c r="AZ15" i="5" s="1"/>
  <c r="AA7" i="2"/>
  <c r="AA8" i="2" l="1"/>
  <c r="AA8" i="4"/>
  <c r="AA9" i="4" s="1"/>
  <c r="AA9" i="10"/>
  <c r="AA10" i="10" s="1"/>
  <c r="AT12" i="8"/>
  <c r="AU12" i="8"/>
  <c r="AT13" i="8" s="1"/>
  <c r="AU13" i="8" s="1"/>
  <c r="AQ12" i="7"/>
  <c r="AR12" i="7"/>
  <c r="AQ13" i="7" s="1"/>
  <c r="AR13" i="7" s="1"/>
  <c r="AY14" i="5"/>
  <c r="AY16" i="5"/>
  <c r="AZ16" i="5"/>
  <c r="AY17" i="5" s="1"/>
  <c r="AZ17" i="5" s="1"/>
  <c r="AB8" i="2"/>
  <c r="AB9" i="2" l="1"/>
  <c r="AB9" i="4"/>
  <c r="AB10" i="4" s="1"/>
  <c r="AB10" i="10"/>
  <c r="AB11" i="10" s="1"/>
  <c r="AT14" i="8"/>
  <c r="AU14" i="8"/>
  <c r="AT15" i="8" s="1"/>
  <c r="AU15" i="8" s="1"/>
  <c r="AQ14" i="7"/>
  <c r="AR14" i="7"/>
  <c r="AQ15" i="7" s="1"/>
  <c r="AR15" i="7" s="1"/>
  <c r="AZ18" i="5"/>
  <c r="AY19" i="5" s="1"/>
  <c r="AZ19" i="5" s="1"/>
  <c r="AY18" i="5"/>
  <c r="AA9" i="2"/>
  <c r="AA10" i="2" l="1"/>
  <c r="AA10" i="4"/>
  <c r="AA11" i="4" s="1"/>
  <c r="AA11" i="10"/>
  <c r="AA12" i="10" s="1"/>
  <c r="AT16" i="8"/>
  <c r="AU16" i="8"/>
  <c r="AT17" i="8" s="1"/>
  <c r="AU17" i="8" s="1"/>
  <c r="AR16" i="7"/>
  <c r="AQ17" i="7" s="1"/>
  <c r="AR17" i="7" s="1"/>
  <c r="AQ16" i="7"/>
  <c r="AZ20" i="5"/>
  <c r="AY21" i="5" s="1"/>
  <c r="AZ21" i="5" s="1"/>
  <c r="AY20" i="5"/>
  <c r="AB10" i="2"/>
  <c r="AB11" i="2" l="1"/>
  <c r="AA11" i="2"/>
  <c r="AB11" i="4"/>
  <c r="AB12" i="4" s="1"/>
  <c r="AB12" i="10"/>
  <c r="AB13" i="10" s="1"/>
  <c r="AT18" i="8"/>
  <c r="AU18" i="8"/>
  <c r="AT19" i="8" s="1"/>
  <c r="AU19" i="8" s="1"/>
  <c r="AQ18" i="7"/>
  <c r="AR18" i="7"/>
  <c r="AQ19" i="7" s="1"/>
  <c r="AR19" i="7" s="1"/>
  <c r="AY22" i="5"/>
  <c r="AZ22" i="5"/>
  <c r="AY23" i="5" s="1"/>
  <c r="AA12" i="2" l="1"/>
  <c r="AB12" i="2"/>
  <c r="AA12" i="4"/>
  <c r="AA13" i="4" s="1"/>
  <c r="AA13" i="10"/>
  <c r="AA14" i="10" s="1"/>
  <c r="AT20" i="8"/>
  <c r="AU20" i="8"/>
  <c r="AT21" i="8" s="1"/>
  <c r="AU21" i="8" s="1"/>
  <c r="AR20" i="7"/>
  <c r="AQ21" i="7" s="1"/>
  <c r="AR21" i="7" s="1"/>
  <c r="AQ20" i="7"/>
  <c r="AZ23" i="5"/>
  <c r="BA3" i="5"/>
  <c r="AA13" i="2" l="1"/>
  <c r="AC3" i="2" s="1"/>
  <c r="AB13" i="2"/>
  <c r="AD3" i="2" s="1"/>
  <c r="AB13" i="4"/>
  <c r="AB14" i="10"/>
  <c r="AB15" i="10" s="1"/>
  <c r="AC3" i="10"/>
  <c r="AD3" i="10"/>
  <c r="AU22" i="8"/>
  <c r="AT23" i="8" s="1"/>
  <c r="AU23" i="8" s="1"/>
  <c r="AT22" i="8"/>
  <c r="AR22" i="7"/>
  <c r="AQ23" i="7" s="1"/>
  <c r="AR23" i="7" s="1"/>
  <c r="AQ22" i="7"/>
  <c r="BB3" i="5"/>
  <c r="BB4" i="5" s="1"/>
  <c r="BA5" i="5" s="1"/>
  <c r="BB5" i="5" s="1"/>
  <c r="AD4" i="2" l="1"/>
  <c r="AC4" i="2"/>
  <c r="AB14" i="4"/>
  <c r="AD3" i="4"/>
  <c r="AA14" i="4"/>
  <c r="AD4" i="10"/>
  <c r="AA15" i="10"/>
  <c r="AA16" i="10" s="1"/>
  <c r="AC4" i="10"/>
  <c r="AB16" i="10"/>
  <c r="AB17" i="10" s="1"/>
  <c r="AC3" i="4"/>
  <c r="BA4" i="5"/>
  <c r="BB6" i="5"/>
  <c r="BA7" i="5" s="1"/>
  <c r="BB7" i="5" s="1"/>
  <c r="BA6" i="5"/>
  <c r="AD5" i="2" l="1"/>
  <c r="AC5" i="2"/>
  <c r="AD4" i="4"/>
  <c r="AB15" i="4"/>
  <c r="AC4" i="4"/>
  <c r="AA15" i="4"/>
  <c r="AC5" i="10"/>
  <c r="AA17" i="10"/>
  <c r="AA18" i="10" s="1"/>
  <c r="AD5" i="10"/>
  <c r="AD6" i="10" s="1"/>
  <c r="AV3" i="8"/>
  <c r="AS3" i="7"/>
  <c r="BA8" i="5"/>
  <c r="BB8" i="5"/>
  <c r="BA9" i="5" s="1"/>
  <c r="BB9" i="5" s="1"/>
  <c r="AC6" i="2" l="1"/>
  <c r="AD6" i="2"/>
  <c r="AC5" i="4"/>
  <c r="AA16" i="4"/>
  <c r="AD5" i="4"/>
  <c r="AB16" i="4"/>
  <c r="AC6" i="10"/>
  <c r="AC7" i="10" s="1"/>
  <c r="AB18" i="10"/>
  <c r="AB19" i="10" s="1"/>
  <c r="AW3" i="8"/>
  <c r="AT3" i="7"/>
  <c r="BA10" i="5"/>
  <c r="BB10" i="5"/>
  <c r="BA11" i="5" s="1"/>
  <c r="BB11" i="5" s="1"/>
  <c r="AC7" i="2" l="1"/>
  <c r="AD7" i="2"/>
  <c r="AD6" i="4"/>
  <c r="AB17" i="4"/>
  <c r="AC6" i="4"/>
  <c r="AA17" i="4"/>
  <c r="AA19" i="10"/>
  <c r="AA20" i="10" s="1"/>
  <c r="AD7" i="10"/>
  <c r="AD8" i="10" s="1"/>
  <c r="AV4" i="8"/>
  <c r="AW4" i="8"/>
  <c r="AV5" i="8" s="1"/>
  <c r="AW5" i="8" s="1"/>
  <c r="AT4" i="7"/>
  <c r="AS5" i="7" s="1"/>
  <c r="AT5" i="7" s="1"/>
  <c r="AS4" i="7"/>
  <c r="BA12" i="5"/>
  <c r="BB12" i="5"/>
  <c r="BA13" i="5" s="1"/>
  <c r="BB13" i="5" s="1"/>
  <c r="AD8" i="2" l="1"/>
  <c r="AC8" i="2"/>
  <c r="AC7" i="4"/>
  <c r="AA18" i="4"/>
  <c r="AD7" i="4"/>
  <c r="AB18" i="4"/>
  <c r="AB20" i="10"/>
  <c r="AB21" i="10" s="1"/>
  <c r="AC8" i="10"/>
  <c r="AC9" i="10" s="1"/>
  <c r="AW6" i="8"/>
  <c r="AV7" i="8" s="1"/>
  <c r="AW7" i="8" s="1"/>
  <c r="AV6" i="8"/>
  <c r="AT6" i="7"/>
  <c r="AS7" i="7" s="1"/>
  <c r="AT7" i="7" s="1"/>
  <c r="AS6" i="7"/>
  <c r="BA14" i="5"/>
  <c r="BB14" i="5"/>
  <c r="BA15" i="5" s="1"/>
  <c r="BB15" i="5" s="1"/>
  <c r="AD9" i="2" l="1"/>
  <c r="AC9" i="2"/>
  <c r="AD8" i="4"/>
  <c r="AB19" i="4"/>
  <c r="AC8" i="4"/>
  <c r="AA19" i="4"/>
  <c r="AA21" i="10"/>
  <c r="AA22" i="10" s="1"/>
  <c r="AD9" i="10"/>
  <c r="AD10" i="10" s="1"/>
  <c r="AV8" i="8"/>
  <c r="AW8" i="8"/>
  <c r="AV9" i="8" s="1"/>
  <c r="AW9" i="8" s="1"/>
  <c r="AT8" i="7"/>
  <c r="AS9" i="7" s="1"/>
  <c r="AT9" i="7" s="1"/>
  <c r="AS8" i="7"/>
  <c r="BA16" i="5"/>
  <c r="BB16" i="5"/>
  <c r="BA17" i="5" s="1"/>
  <c r="BB17" i="5" s="1"/>
  <c r="AC10" i="2" l="1"/>
  <c r="AD10" i="2"/>
  <c r="AC9" i="4"/>
  <c r="AA20" i="4"/>
  <c r="AD9" i="4"/>
  <c r="AB20" i="4"/>
  <c r="AC10" i="10"/>
  <c r="AC11" i="10" s="1"/>
  <c r="AB22" i="10"/>
  <c r="AB23" i="10" s="1"/>
  <c r="AV10" i="8"/>
  <c r="AW10" i="8"/>
  <c r="AV11" i="8" s="1"/>
  <c r="AW11" i="8" s="1"/>
  <c r="AT10" i="7"/>
  <c r="AS11" i="7" s="1"/>
  <c r="AT11" i="7" s="1"/>
  <c r="AS10" i="7"/>
  <c r="BA18" i="5"/>
  <c r="BB18" i="5"/>
  <c r="BA19" i="5" s="1"/>
  <c r="BB19" i="5" s="1"/>
  <c r="AC11" i="2" l="1"/>
  <c r="AD11" i="2"/>
  <c r="AD12" i="2" s="1"/>
  <c r="AD10" i="4"/>
  <c r="AB21" i="4"/>
  <c r="AC10" i="4"/>
  <c r="AA21" i="4"/>
  <c r="AD11" i="10"/>
  <c r="AD12" i="10" s="1"/>
  <c r="AA23" i="10"/>
  <c r="AA24" i="10" s="1"/>
  <c r="AV12" i="8"/>
  <c r="AW12" i="8"/>
  <c r="AV13" i="8" s="1"/>
  <c r="AW13" i="8" s="1"/>
  <c r="AS12" i="7"/>
  <c r="AT12" i="7"/>
  <c r="AS13" i="7" s="1"/>
  <c r="AT13" i="7" s="1"/>
  <c r="BB20" i="5"/>
  <c r="BA21" i="5" s="1"/>
  <c r="BB21" i="5" s="1"/>
  <c r="BA20" i="5"/>
  <c r="AC12" i="2" l="1"/>
  <c r="AC13" i="2" s="1"/>
  <c r="AE3" i="2" s="1"/>
  <c r="AC11" i="4"/>
  <c r="AA22" i="4"/>
  <c r="AD11" i="4"/>
  <c r="AB22" i="4"/>
  <c r="AB24" i="10"/>
  <c r="AB25" i="10" s="1"/>
  <c r="AC12" i="10"/>
  <c r="AC13" i="10" s="1"/>
  <c r="AV14" i="8"/>
  <c r="AW14" i="8"/>
  <c r="AV15" i="8" s="1"/>
  <c r="AW15" i="8" s="1"/>
  <c r="AT14" i="7"/>
  <c r="AS15" i="7" s="1"/>
  <c r="AT15" i="7" s="1"/>
  <c r="AS14" i="7"/>
  <c r="BA22" i="5"/>
  <c r="BB22" i="5"/>
  <c r="BA23" i="5" s="1"/>
  <c r="AD13" i="2" l="1"/>
  <c r="AF3" i="2" s="1"/>
  <c r="AF4" i="2" s="1"/>
  <c r="AB23" i="4"/>
  <c r="AD12" i="4"/>
  <c r="AC12" i="4"/>
  <c r="AA23" i="4"/>
  <c r="AA25" i="10"/>
  <c r="AA26" i="10" s="1"/>
  <c r="AD13" i="10"/>
  <c r="AF3" i="10" s="1"/>
  <c r="AE3" i="10"/>
  <c r="AV16" i="8"/>
  <c r="AW16" i="8"/>
  <c r="AV17" i="8" s="1"/>
  <c r="AW17" i="8" s="1"/>
  <c r="AT16" i="7"/>
  <c r="AS17" i="7" s="1"/>
  <c r="AT17" i="7" s="1"/>
  <c r="AS16" i="7"/>
  <c r="BB23" i="5"/>
  <c r="BC3" i="5"/>
  <c r="AE4" i="2" l="1"/>
  <c r="AA24" i="4"/>
  <c r="AC13" i="4"/>
  <c r="AE3" i="4" s="1"/>
  <c r="AD13" i="4"/>
  <c r="AF3" i="4" s="1"/>
  <c r="AB24" i="4"/>
  <c r="AB26" i="10"/>
  <c r="AB27" i="10" s="1"/>
  <c r="AE4" i="10"/>
  <c r="AF4" i="10"/>
  <c r="AW18" i="8"/>
  <c r="AV19" i="8" s="1"/>
  <c r="AW19" i="8" s="1"/>
  <c r="AV18" i="8"/>
  <c r="AT18" i="7"/>
  <c r="AS19" i="7" s="1"/>
  <c r="AT19" i="7" s="1"/>
  <c r="AS18" i="7"/>
  <c r="BD3" i="5"/>
  <c r="BD4" i="5" s="1"/>
  <c r="BC5" i="5" s="1"/>
  <c r="BD5" i="5" s="1"/>
  <c r="AF5" i="2" l="1"/>
  <c r="AE5" i="2"/>
  <c r="AB25" i="4"/>
  <c r="AF4" i="4"/>
  <c r="AA25" i="4"/>
  <c r="AE4" i="4"/>
  <c r="AA27" i="10"/>
  <c r="AA28" i="10" s="1"/>
  <c r="AF5" i="10"/>
  <c r="AE5" i="10"/>
  <c r="AV20" i="8"/>
  <c r="AW20" i="8"/>
  <c r="AV21" i="8" s="1"/>
  <c r="AW21" i="8" s="1"/>
  <c r="AT20" i="7"/>
  <c r="AS21" i="7" s="1"/>
  <c r="AT21" i="7" s="1"/>
  <c r="AS20" i="7"/>
  <c r="BC4" i="5"/>
  <c r="BD6" i="5"/>
  <c r="BC7" i="5" s="1"/>
  <c r="BD7" i="5" s="1"/>
  <c r="BC6" i="5"/>
  <c r="AE6" i="2" l="1"/>
  <c r="AF6" i="2"/>
  <c r="AA26" i="4"/>
  <c r="AE5" i="4"/>
  <c r="AB26" i="4"/>
  <c r="AF5" i="4"/>
  <c r="AB28" i="10"/>
  <c r="AB29" i="10" s="1"/>
  <c r="AE6" i="10"/>
  <c r="AF6" i="10"/>
  <c r="AW22" i="8"/>
  <c r="AV23" i="8" s="1"/>
  <c r="AW23" i="8" s="1"/>
  <c r="AV22" i="8"/>
  <c r="AT22" i="7"/>
  <c r="AS23" i="7" s="1"/>
  <c r="AT23" i="7" s="1"/>
  <c r="AS22" i="7"/>
  <c r="BD8" i="5"/>
  <c r="BC9" i="5" s="1"/>
  <c r="BD9" i="5" s="1"/>
  <c r="BC8" i="5"/>
  <c r="AF7" i="2" l="1"/>
  <c r="AE7" i="2"/>
  <c r="AB27" i="4"/>
  <c r="AF6" i="4"/>
  <c r="AA27" i="4"/>
  <c r="AE6" i="4"/>
  <c r="AA29" i="10"/>
  <c r="AA30" i="10" s="1"/>
  <c r="AF7" i="10"/>
  <c r="AB30" i="10"/>
  <c r="AB31" i="10" s="1"/>
  <c r="AE7" i="10"/>
  <c r="AX3" i="8"/>
  <c r="AU3" i="7"/>
  <c r="AV3" i="7" s="1"/>
  <c r="BD10" i="5"/>
  <c r="BC11" i="5" s="1"/>
  <c r="BD11" i="5" s="1"/>
  <c r="BC10" i="5"/>
  <c r="AE8" i="2" l="1"/>
  <c r="AF8" i="2"/>
  <c r="AA28" i="4"/>
  <c r="AE7" i="4"/>
  <c r="AB28" i="4"/>
  <c r="AF7" i="4"/>
  <c r="AE8" i="10"/>
  <c r="AA31" i="10"/>
  <c r="AA32" i="10" s="1"/>
  <c r="AF8" i="10"/>
  <c r="AY3" i="8"/>
  <c r="AV4" i="7"/>
  <c r="AU5" i="7" s="1"/>
  <c r="AV5" i="7" s="1"/>
  <c r="AU4" i="7"/>
  <c r="BD12" i="5"/>
  <c r="BC13" i="5" s="1"/>
  <c r="BD13" i="5" s="1"/>
  <c r="BC12" i="5"/>
  <c r="AF9" i="2" l="1"/>
  <c r="AE9" i="2"/>
  <c r="AB29" i="4"/>
  <c r="AF8" i="4"/>
  <c r="AA29" i="4"/>
  <c r="AE8" i="4"/>
  <c r="AF9" i="10"/>
  <c r="AB32" i="10"/>
  <c r="AB33" i="10" s="1"/>
  <c r="AE9" i="10"/>
  <c r="AX4" i="8"/>
  <c r="AY4" i="8"/>
  <c r="AX5" i="8" s="1"/>
  <c r="AY5" i="8" s="1"/>
  <c r="AV6" i="7"/>
  <c r="AU7" i="7" s="1"/>
  <c r="AV7" i="7" s="1"/>
  <c r="AU6" i="7"/>
  <c r="BD14" i="5"/>
  <c r="BC15" i="5" s="1"/>
  <c r="BD15" i="5" s="1"/>
  <c r="BC14" i="5"/>
  <c r="AF10" i="2" l="1"/>
  <c r="AE10" i="2"/>
  <c r="AA30" i="4"/>
  <c r="AE9" i="4"/>
  <c r="AB30" i="4"/>
  <c r="AF9" i="4"/>
  <c r="AE10" i="10"/>
  <c r="AA33" i="10"/>
  <c r="AA34" i="10" s="1"/>
  <c r="AF10" i="10"/>
  <c r="AF11" i="10" s="1"/>
  <c r="AY6" i="8"/>
  <c r="AX7" i="8" s="1"/>
  <c r="AY7" i="8" s="1"/>
  <c r="AX6" i="8"/>
  <c r="AU8" i="7"/>
  <c r="AV8" i="7"/>
  <c r="AU9" i="7" s="1"/>
  <c r="AV9" i="7" s="1"/>
  <c r="BD16" i="5"/>
  <c r="BC17" i="5" s="1"/>
  <c r="BD17" i="5" s="1"/>
  <c r="BC16" i="5"/>
  <c r="AF11" i="2" l="1"/>
  <c r="AE11" i="2"/>
  <c r="AF10" i="4"/>
  <c r="AB31" i="4"/>
  <c r="AA31" i="4"/>
  <c r="AE10" i="4"/>
  <c r="AB34" i="10"/>
  <c r="AB35" i="10" s="1"/>
  <c r="AE11" i="10"/>
  <c r="AE12" i="10" s="1"/>
  <c r="AX8" i="8"/>
  <c r="AY8" i="8"/>
  <c r="AX9" i="8" s="1"/>
  <c r="AY9" i="8" s="1"/>
  <c r="AV10" i="7"/>
  <c r="AU11" i="7" s="1"/>
  <c r="AV11" i="7" s="1"/>
  <c r="AU10" i="7"/>
  <c r="BD18" i="5"/>
  <c r="BC19" i="5" s="1"/>
  <c r="BD19" i="5" s="1"/>
  <c r="BC18" i="5"/>
  <c r="AF12" i="2" l="1"/>
  <c r="AE12" i="2"/>
  <c r="AE11" i="4"/>
  <c r="AA32" i="4"/>
  <c r="AB32" i="4"/>
  <c r="AF11" i="4"/>
  <c r="AA35" i="10"/>
  <c r="AA36" i="10" s="1"/>
  <c r="AF12" i="10"/>
  <c r="AF13" i="10" s="1"/>
  <c r="AY10" i="8"/>
  <c r="AX11" i="8" s="1"/>
  <c r="AY11" i="8" s="1"/>
  <c r="AX10" i="8"/>
  <c r="AV12" i="7"/>
  <c r="AU13" i="7" s="1"/>
  <c r="AV13" i="7" s="1"/>
  <c r="AU12" i="7"/>
  <c r="BC20" i="5"/>
  <c r="BD20" i="5"/>
  <c r="BC21" i="5" s="1"/>
  <c r="BD21" i="5" s="1"/>
  <c r="AE13" i="2" l="1"/>
  <c r="AG3" i="2" s="1"/>
  <c r="AF13" i="2"/>
  <c r="AH3" i="2" s="1"/>
  <c r="AF12" i="4"/>
  <c r="AB33" i="4"/>
  <c r="AA33" i="4"/>
  <c r="AE12" i="4"/>
  <c r="AB36" i="10"/>
  <c r="AB37" i="10" s="1"/>
  <c r="AE13" i="10"/>
  <c r="AG3" i="10" s="1"/>
  <c r="AA37" i="10"/>
  <c r="AA38" i="10" s="1"/>
  <c r="AH3" i="10"/>
  <c r="AY12" i="8"/>
  <c r="AX13" i="8" s="1"/>
  <c r="AY13" i="8" s="1"/>
  <c r="AX12" i="8"/>
  <c r="AV14" i="7"/>
  <c r="AU15" i="7" s="1"/>
  <c r="AV15" i="7" s="1"/>
  <c r="AU14" i="7"/>
  <c r="BD22" i="5"/>
  <c r="BC23" i="5" s="1"/>
  <c r="BC22" i="5"/>
  <c r="AG4" i="2" l="1"/>
  <c r="AH4" i="2"/>
  <c r="AE13" i="4"/>
  <c r="AG3" i="4" s="1"/>
  <c r="AA34" i="4"/>
  <c r="AB34" i="4"/>
  <c r="AF13" i="4"/>
  <c r="AH3" i="4" s="1"/>
  <c r="AG4" i="10"/>
  <c r="AH4" i="10"/>
  <c r="AH5" i="10" s="1"/>
  <c r="AB38" i="10"/>
  <c r="AB39" i="10" s="1"/>
  <c r="AY14" i="8"/>
  <c r="AX15" i="8" s="1"/>
  <c r="AY15" i="8" s="1"/>
  <c r="AX14" i="8"/>
  <c r="AV16" i="7"/>
  <c r="AU17" i="7" s="1"/>
  <c r="AV17" i="7" s="1"/>
  <c r="AU16" i="7"/>
  <c r="BD23" i="5"/>
  <c r="BE3" i="5"/>
  <c r="AH5" i="2" l="1"/>
  <c r="AG5" i="2"/>
  <c r="AB35" i="4"/>
  <c r="AA35" i="4"/>
  <c r="AH4" i="4"/>
  <c r="AG4" i="4"/>
  <c r="AG5" i="10"/>
  <c r="AG6" i="10" s="1"/>
  <c r="AA39" i="10"/>
  <c r="AA40" i="10" s="1"/>
  <c r="AY16" i="8"/>
  <c r="AX17" i="8" s="1"/>
  <c r="AY17" i="8" s="1"/>
  <c r="AX16" i="8"/>
  <c r="AU18" i="7"/>
  <c r="AV18" i="7"/>
  <c r="AU19" i="7" s="1"/>
  <c r="AV19" i="7" s="1"/>
  <c r="BF3" i="5"/>
  <c r="AG6" i="2" l="1"/>
  <c r="AH6" i="2"/>
  <c r="AA36" i="4"/>
  <c r="AG5" i="4"/>
  <c r="AB36" i="4"/>
  <c r="AH5" i="4"/>
  <c r="AH6" i="10"/>
  <c r="AH7" i="10" s="1"/>
  <c r="AB40" i="10"/>
  <c r="AB41" i="10" s="1"/>
  <c r="AX18" i="8"/>
  <c r="AY18" i="8"/>
  <c r="AX19" i="8" s="1"/>
  <c r="AY19" i="8" s="1"/>
  <c r="AU20" i="7"/>
  <c r="AV20" i="7"/>
  <c r="AU21" i="7" s="1"/>
  <c r="AV21" i="7" s="1"/>
  <c r="BE4" i="5"/>
  <c r="BF4" i="5"/>
  <c r="BE5" i="5" s="1"/>
  <c r="BF5" i="5" s="1"/>
  <c r="BF6" i="5" s="1"/>
  <c r="BE7" i="5" s="1"/>
  <c r="BF7" i="5" s="1"/>
  <c r="AH7" i="2" l="1"/>
  <c r="AG7" i="2"/>
  <c r="AB37" i="4"/>
  <c r="AH6" i="4"/>
  <c r="AA37" i="4"/>
  <c r="AG6" i="4"/>
  <c r="AG7" i="10"/>
  <c r="AG8" i="10" s="1"/>
  <c r="AA41" i="10"/>
  <c r="AA42" i="10" s="1"/>
  <c r="AY20" i="8"/>
  <c r="AX21" i="8" s="1"/>
  <c r="AY21" i="8" s="1"/>
  <c r="AX20" i="8"/>
  <c r="AV22" i="7"/>
  <c r="AU23" i="7" s="1"/>
  <c r="AV23" i="7" s="1"/>
  <c r="AU22" i="7"/>
  <c r="BE6" i="5"/>
  <c r="BE8" i="5"/>
  <c r="BF8" i="5"/>
  <c r="BE9" i="5" s="1"/>
  <c r="BF9" i="5" s="1"/>
  <c r="AH8" i="2" l="1"/>
  <c r="AG8" i="2"/>
  <c r="AA38" i="4"/>
  <c r="AG7" i="4"/>
  <c r="AB38" i="4"/>
  <c r="AH7" i="4"/>
  <c r="AH8" i="10"/>
  <c r="AH9" i="10" s="1"/>
  <c r="AB42" i="10"/>
  <c r="AB43" i="10" s="1"/>
  <c r="AY22" i="8"/>
  <c r="AX23" i="8" s="1"/>
  <c r="AY23" i="8" s="1"/>
  <c r="AX22" i="8"/>
  <c r="AW3" i="7"/>
  <c r="AX3" i="7" s="1"/>
  <c r="BF10" i="5"/>
  <c r="BE11" i="5" s="1"/>
  <c r="BF11" i="5" s="1"/>
  <c r="BE10" i="5"/>
  <c r="AH9" i="2" l="1"/>
  <c r="AG9" i="2"/>
  <c r="AB39" i="4"/>
  <c r="AH8" i="4"/>
  <c r="AA39" i="4"/>
  <c r="AG8" i="4"/>
  <c r="AG9" i="10"/>
  <c r="AG10" i="10" s="1"/>
  <c r="AA43" i="10"/>
  <c r="AA44" i="10" s="1"/>
  <c r="AZ3" i="8"/>
  <c r="BA3" i="8" s="1"/>
  <c r="AX4" i="7"/>
  <c r="AW5" i="7" s="1"/>
  <c r="AX5" i="7" s="1"/>
  <c r="AW4" i="7"/>
  <c r="BE12" i="5"/>
  <c r="BF12" i="5"/>
  <c r="BE13" i="5" s="1"/>
  <c r="BF13" i="5" s="1"/>
  <c r="AH10" i="2" l="1"/>
  <c r="AG10" i="2"/>
  <c r="AA40" i="4"/>
  <c r="AG9" i="4"/>
  <c r="AH9" i="4"/>
  <c r="AB40" i="4"/>
  <c r="AH10" i="10"/>
  <c r="AH11" i="10" s="1"/>
  <c r="AB44" i="10"/>
  <c r="AB45" i="10" s="1"/>
  <c r="AZ4" i="8"/>
  <c r="BA4" i="8"/>
  <c r="AZ5" i="8" s="1"/>
  <c r="BA5" i="8" s="1"/>
  <c r="AX6" i="7"/>
  <c r="AW7" i="7" s="1"/>
  <c r="AX7" i="7" s="1"/>
  <c r="AW6" i="7"/>
  <c r="BF14" i="5"/>
  <c r="BE15" i="5" s="1"/>
  <c r="BF15" i="5" s="1"/>
  <c r="BE14" i="5"/>
  <c r="AG11" i="2" l="1"/>
  <c r="AH11" i="2"/>
  <c r="AH10" i="4"/>
  <c r="AG10" i="4"/>
  <c r="AB41" i="4"/>
  <c r="AA41" i="4"/>
  <c r="AG11" i="10"/>
  <c r="AG12" i="10" s="1"/>
  <c r="AA45" i="10"/>
  <c r="AA46" i="10" s="1"/>
  <c r="AZ6" i="8"/>
  <c r="BA6" i="8"/>
  <c r="AZ7" i="8" s="1"/>
  <c r="BA7" i="8" s="1"/>
  <c r="AX8" i="7"/>
  <c r="AW9" i="7" s="1"/>
  <c r="AX9" i="7" s="1"/>
  <c r="AW8" i="7"/>
  <c r="BF16" i="5"/>
  <c r="BE17" i="5" s="1"/>
  <c r="BF17" i="5" s="1"/>
  <c r="BE16" i="5"/>
  <c r="AH12" i="2" l="1"/>
  <c r="AG12" i="2"/>
  <c r="AA42" i="4"/>
  <c r="AG11" i="4"/>
  <c r="AH11" i="4"/>
  <c r="AB42" i="4"/>
  <c r="AH12" i="10"/>
  <c r="AH13" i="10" s="1"/>
  <c r="AB46" i="10"/>
  <c r="AB47" i="10" s="1"/>
  <c r="AZ8" i="8"/>
  <c r="BA8" i="8"/>
  <c r="AZ9" i="8" s="1"/>
  <c r="BA9" i="8" s="1"/>
  <c r="AW10" i="7"/>
  <c r="AX10" i="7"/>
  <c r="AW11" i="7" s="1"/>
  <c r="AX11" i="7" s="1"/>
  <c r="BF18" i="5"/>
  <c r="BE19" i="5" s="1"/>
  <c r="BF19" i="5" s="1"/>
  <c r="BE18" i="5"/>
  <c r="AG13" i="2" l="1"/>
  <c r="AI3" i="2" s="1"/>
  <c r="AH13" i="2"/>
  <c r="AJ3" i="2" s="1"/>
  <c r="AB43" i="4"/>
  <c r="AH12" i="4"/>
  <c r="AG12" i="4"/>
  <c r="AA43" i="4"/>
  <c r="AG13" i="10"/>
  <c r="AI3" i="10" s="1"/>
  <c r="AA47" i="10"/>
  <c r="AA48" i="10" s="1"/>
  <c r="AJ3" i="10"/>
  <c r="AZ10" i="8"/>
  <c r="BA10" i="8"/>
  <c r="AZ11" i="8" s="1"/>
  <c r="BA11" i="8" s="1"/>
  <c r="AW12" i="7"/>
  <c r="AX12" i="7"/>
  <c r="AW13" i="7" s="1"/>
  <c r="AX13" i="7" s="1"/>
  <c r="BF20" i="5"/>
  <c r="BE21" i="5" s="1"/>
  <c r="BF21" i="5" s="1"/>
  <c r="BE20" i="5"/>
  <c r="AI4" i="2" l="1"/>
  <c r="AJ4" i="2"/>
  <c r="AA44" i="4"/>
  <c r="AG13" i="4"/>
  <c r="AI3" i="4" s="1"/>
  <c r="AH13" i="4"/>
  <c r="AJ3" i="4" s="1"/>
  <c r="AB44" i="4"/>
  <c r="AI4" i="10"/>
  <c r="AJ4" i="10"/>
  <c r="AJ5" i="10" s="1"/>
  <c r="AB48" i="10"/>
  <c r="AB49" i="10" s="1"/>
  <c r="AZ12" i="8"/>
  <c r="BA12" i="8"/>
  <c r="AZ13" i="8" s="1"/>
  <c r="BA13" i="8" s="1"/>
  <c r="AW14" i="7"/>
  <c r="AX14" i="7"/>
  <c r="AW15" i="7" s="1"/>
  <c r="AX15" i="7" s="1"/>
  <c r="BF22" i="5"/>
  <c r="BE23" i="5" s="1"/>
  <c r="BF23" i="5" s="1"/>
  <c r="BH1" i="5" s="1"/>
  <c r="BE22" i="5"/>
  <c r="AJ5" i="2" l="1"/>
  <c r="AI5" i="2"/>
  <c r="AB45" i="4"/>
  <c r="AJ4" i="4"/>
  <c r="BI1" i="5"/>
  <c r="BH4" i="5" s="1"/>
  <c r="AI4" i="4"/>
  <c r="AA45" i="4"/>
  <c r="AI5" i="10"/>
  <c r="AI6" i="10" s="1"/>
  <c r="AA49" i="10"/>
  <c r="AA50" i="10" s="1"/>
  <c r="AZ14" i="8"/>
  <c r="BA14" i="8"/>
  <c r="AZ15" i="8" s="1"/>
  <c r="BA15" i="8" s="1"/>
  <c r="AX16" i="7"/>
  <c r="AW17" i="7" s="1"/>
  <c r="AX17" i="7" s="1"/>
  <c r="AW16" i="7"/>
  <c r="BI4" i="5" l="1"/>
  <c r="AI6" i="2"/>
  <c r="AJ6" i="2"/>
  <c r="AJ7" i="2" s="1"/>
  <c r="AI7" i="2"/>
  <c r="AA46" i="4"/>
  <c r="AI5" i="4"/>
  <c r="AJ5" i="4"/>
  <c r="AB46" i="4"/>
  <c r="AJ6" i="10"/>
  <c r="AJ7" i="10" s="1"/>
  <c r="AB50" i="10"/>
  <c r="AB51" i="10" s="1"/>
  <c r="AZ16" i="8"/>
  <c r="BA16" i="8"/>
  <c r="AZ17" i="8" s="1"/>
  <c r="BA17" i="8" s="1"/>
  <c r="AX18" i="7"/>
  <c r="AW19" i="7" s="1"/>
  <c r="AX19" i="7" s="1"/>
  <c r="AW18" i="7"/>
  <c r="AJ8" i="2" l="1"/>
  <c r="AI8" i="2"/>
  <c r="AB47" i="4"/>
  <c r="AJ6" i="4"/>
  <c r="AI6" i="4"/>
  <c r="AA47" i="4"/>
  <c r="AI7" i="10"/>
  <c r="AI8" i="10" s="1"/>
  <c r="AA51" i="10"/>
  <c r="AA52" i="10" s="1"/>
  <c r="AZ18" i="8"/>
  <c r="BA18" i="8"/>
  <c r="AZ19" i="8" s="1"/>
  <c r="BA19" i="8" s="1"/>
  <c r="AX20" i="7"/>
  <c r="AW21" i="7" s="1"/>
  <c r="AX21" i="7" s="1"/>
  <c r="AW20" i="7"/>
  <c r="AJ9" i="2" l="1"/>
  <c r="AI9" i="2"/>
  <c r="AA48" i="4"/>
  <c r="AI7" i="4"/>
  <c r="AJ7" i="4"/>
  <c r="AB48" i="4"/>
  <c r="AJ8" i="10"/>
  <c r="AJ9" i="10" s="1"/>
  <c r="AB52" i="10"/>
  <c r="AB53" i="10" s="1"/>
  <c r="AZ20" i="8"/>
  <c r="BA20" i="8"/>
  <c r="AZ21" i="8" s="1"/>
  <c r="BA21" i="8" s="1"/>
  <c r="AX22" i="7"/>
  <c r="AW23" i="7" s="1"/>
  <c r="AX23" i="7" s="1"/>
  <c r="AW22" i="7"/>
  <c r="AI10" i="2" l="1"/>
  <c r="AJ10" i="2"/>
  <c r="AB49" i="4"/>
  <c r="AJ8" i="4"/>
  <c r="AI8" i="4"/>
  <c r="AA49" i="4"/>
  <c r="AI9" i="10"/>
  <c r="AI10" i="10" s="1"/>
  <c r="AA53" i="10"/>
  <c r="AA54" i="10" s="1"/>
  <c r="AZ22" i="8"/>
  <c r="BA22" i="8"/>
  <c r="AZ23" i="8" s="1"/>
  <c r="BA23" i="8" s="1"/>
  <c r="BC1" i="8"/>
  <c r="AZ1" i="7"/>
  <c r="BA1" i="7" s="1"/>
  <c r="AI11" i="2" l="1"/>
  <c r="AJ11" i="2"/>
  <c r="AI9" i="4"/>
  <c r="AA50" i="4"/>
  <c r="AJ9" i="4"/>
  <c r="AH1" i="11"/>
  <c r="AG4" i="11" s="1"/>
  <c r="AG10" i="11" s="1"/>
  <c r="AH10" i="11" s="1"/>
  <c r="AB50" i="4"/>
  <c r="AJ10" i="10"/>
  <c r="AJ11" i="10" s="1"/>
  <c r="AB54" i="10"/>
  <c r="AB55" i="10" s="1"/>
  <c r="BD1" i="8"/>
  <c r="BC4" i="8" s="1"/>
  <c r="BD4" i="8" s="1"/>
  <c r="BD1" i="7"/>
  <c r="BD58" i="7" s="1"/>
  <c r="BE58" i="7" s="1"/>
  <c r="AZ4" i="7"/>
  <c r="BA4" i="7" s="1"/>
  <c r="BD65" i="7"/>
  <c r="BE65" i="7" s="1"/>
  <c r="AJ12" i="2" l="1"/>
  <c r="AI12" i="2"/>
  <c r="AJ10" i="4"/>
  <c r="AB51" i="4"/>
  <c r="AI10" i="4"/>
  <c r="AH4" i="11"/>
  <c r="AA51" i="4"/>
  <c r="AI11" i="10"/>
  <c r="AI12" i="10" s="1"/>
  <c r="AA55" i="10"/>
  <c r="AA56" i="10" s="1"/>
  <c r="BG1" i="8"/>
  <c r="BD101" i="7"/>
  <c r="BE101" i="7" s="1"/>
  <c r="BD68" i="7"/>
  <c r="BE68" i="7" s="1"/>
  <c r="BD92" i="7"/>
  <c r="BE92" i="7" s="1"/>
  <c r="BD102" i="7"/>
  <c r="BE102" i="7" s="1"/>
  <c r="BD4" i="7"/>
  <c r="BE4" i="7" s="1"/>
  <c r="BD90" i="7"/>
  <c r="BE90" i="7" s="1"/>
  <c r="BD12" i="7"/>
  <c r="BE12" i="7" s="1"/>
  <c r="BD34" i="7"/>
  <c r="BE34" i="7" s="1"/>
  <c r="BD70" i="7"/>
  <c r="BE70" i="7" s="1"/>
  <c r="BD63" i="7"/>
  <c r="BE63" i="7" s="1"/>
  <c r="BD62" i="7"/>
  <c r="BE62" i="7" s="1"/>
  <c r="BD55" i="7"/>
  <c r="BE55" i="7" s="1"/>
  <c r="BD3" i="7"/>
  <c r="BE3" i="7" s="1"/>
  <c r="BD93" i="7"/>
  <c r="BE93" i="7" s="1"/>
  <c r="BD11" i="7"/>
  <c r="BE11" i="7" s="1"/>
  <c r="BD24" i="7"/>
  <c r="BE24" i="7" s="1"/>
  <c r="BD31" i="7"/>
  <c r="BE31" i="7" s="1"/>
  <c r="BD98" i="7"/>
  <c r="BE98" i="7" s="1"/>
  <c r="BD78" i="7"/>
  <c r="BE78" i="7" s="1"/>
  <c r="BD18" i="7"/>
  <c r="BE18" i="7" s="1"/>
  <c r="BD19" i="7"/>
  <c r="BE19" i="7" s="1"/>
  <c r="BD10" i="7"/>
  <c r="BE10" i="7" s="1"/>
  <c r="BD38" i="7"/>
  <c r="BE38" i="7" s="1"/>
  <c r="BD60" i="7"/>
  <c r="BE60" i="7" s="1"/>
  <c r="BD26" i="7"/>
  <c r="BE26" i="7" s="1"/>
  <c r="BD44" i="7"/>
  <c r="BE44" i="7" s="1"/>
  <c r="BD86" i="7"/>
  <c r="BE86" i="7" s="1"/>
  <c r="BD84" i="7"/>
  <c r="BE84" i="7" s="1"/>
  <c r="BD21" i="7"/>
  <c r="BE21" i="7" s="1"/>
  <c r="BD96" i="7"/>
  <c r="BE96" i="7" s="1"/>
  <c r="BD56" i="7"/>
  <c r="BE56" i="7" s="1"/>
  <c r="BD80" i="7"/>
  <c r="BE80" i="7" s="1"/>
  <c r="BD17" i="7"/>
  <c r="BE17" i="7" s="1"/>
  <c r="BD52" i="7"/>
  <c r="BE52" i="7" s="1"/>
  <c r="BD66" i="7"/>
  <c r="BE66" i="7" s="1"/>
  <c r="BD82" i="7"/>
  <c r="BE82" i="7" s="1"/>
  <c r="BD72" i="7"/>
  <c r="BE72" i="7" s="1"/>
  <c r="BD23" i="7"/>
  <c r="BE23" i="7" s="1"/>
  <c r="BD94" i="7"/>
  <c r="BE94" i="7" s="1"/>
  <c r="BD85" i="7"/>
  <c r="BE85" i="7" s="1"/>
  <c r="BD50" i="7"/>
  <c r="BE50" i="7" s="1"/>
  <c r="BD16" i="7"/>
  <c r="BE16" i="7" s="1"/>
  <c r="BD69" i="7"/>
  <c r="BE69" i="7" s="1"/>
  <c r="BD77" i="7"/>
  <c r="BE77" i="7" s="1"/>
  <c r="BD73" i="7"/>
  <c r="BE73" i="7" s="1"/>
  <c r="BD97" i="7"/>
  <c r="BE97" i="7" s="1"/>
  <c r="BD42" i="7"/>
  <c r="BE42" i="7" s="1"/>
  <c r="BD37" i="7"/>
  <c r="BE37" i="7" s="1"/>
  <c r="BD91" i="7"/>
  <c r="BE91" i="7" s="1"/>
  <c r="BD46" i="7"/>
  <c r="BE46" i="7" s="1"/>
  <c r="BD36" i="7"/>
  <c r="BE36" i="7" s="1"/>
  <c r="BD83" i="7"/>
  <c r="BE83" i="7" s="1"/>
  <c r="BD28" i="7"/>
  <c r="BE28" i="7" s="1"/>
  <c r="BD87" i="7"/>
  <c r="BE87" i="7" s="1"/>
  <c r="BD25" i="7"/>
  <c r="BE25" i="7" s="1"/>
  <c r="BD33" i="7"/>
  <c r="BE33" i="7" s="1"/>
  <c r="BD45" i="7"/>
  <c r="BE45" i="7" s="1"/>
  <c r="BD48" i="7"/>
  <c r="BE48" i="7" s="1"/>
  <c r="BD41" i="7"/>
  <c r="BE41" i="7" s="1"/>
  <c r="BD99" i="7"/>
  <c r="BE99" i="7" s="1"/>
  <c r="BD67" i="7"/>
  <c r="BE67" i="7" s="1"/>
  <c r="BD64" i="7"/>
  <c r="BE64" i="7" s="1"/>
  <c r="BD81" i="7"/>
  <c r="BE81" i="7" s="1"/>
  <c r="BD95" i="7"/>
  <c r="BE95" i="7" s="1"/>
  <c r="BD71" i="7"/>
  <c r="BE71" i="7" s="1"/>
  <c r="BD47" i="7"/>
  <c r="BE47" i="7" s="1"/>
  <c r="BD51" i="7"/>
  <c r="BE51" i="7" s="1"/>
  <c r="BD8" i="7"/>
  <c r="BE8" i="7" s="1"/>
  <c r="BD39" i="7"/>
  <c r="BE39" i="7" s="1"/>
  <c r="BD54" i="7"/>
  <c r="BE54" i="7" s="1"/>
  <c r="BD88" i="7"/>
  <c r="BE88" i="7" s="1"/>
  <c r="BD74" i="7"/>
  <c r="BE74" i="7" s="1"/>
  <c r="BD43" i="7"/>
  <c r="BE43" i="7" s="1"/>
  <c r="BD27" i="7"/>
  <c r="BE27" i="7" s="1"/>
  <c r="BD75" i="7"/>
  <c r="BE75" i="7" s="1"/>
  <c r="BD89" i="7"/>
  <c r="BE89" i="7" s="1"/>
  <c r="BD100" i="7"/>
  <c r="BE100" i="7" s="1"/>
  <c r="BD5" i="7"/>
  <c r="BE5" i="7" s="1"/>
  <c r="BD9" i="7"/>
  <c r="BE9" i="7" s="1"/>
  <c r="BD49" i="7"/>
  <c r="BE49" i="7" s="1"/>
  <c r="BD15" i="7"/>
  <c r="BE15" i="7" s="1"/>
  <c r="BD59" i="7"/>
  <c r="BE59" i="7" s="1"/>
  <c r="BD35" i="7"/>
  <c r="BE35" i="7" s="1"/>
  <c r="BD14" i="7"/>
  <c r="BE14" i="7" s="1"/>
  <c r="BD7" i="7"/>
  <c r="BE7" i="7" s="1"/>
  <c r="BD29" i="7"/>
  <c r="BE29" i="7" s="1"/>
  <c r="BD53" i="7"/>
  <c r="BE53" i="7" s="1"/>
  <c r="BD57" i="7"/>
  <c r="BE57" i="7" s="1"/>
  <c r="BD61" i="7"/>
  <c r="BE61" i="7" s="1"/>
  <c r="BD13" i="7"/>
  <c r="BE13" i="7" s="1"/>
  <c r="BD20" i="7"/>
  <c r="BE20" i="7" s="1"/>
  <c r="BD32" i="7"/>
  <c r="BE32" i="7" s="1"/>
  <c r="BD6" i="7"/>
  <c r="BE6" i="7" s="1"/>
  <c r="BD30" i="7"/>
  <c r="BE30" i="7" s="1"/>
  <c r="BD79" i="7"/>
  <c r="BE79" i="7" s="1"/>
  <c r="BD76" i="7"/>
  <c r="BE76" i="7" s="1"/>
  <c r="BD40" i="7"/>
  <c r="BE40" i="7" s="1"/>
  <c r="BD22" i="7"/>
  <c r="BE22" i="7" s="1"/>
  <c r="AJ13" i="2" l="1"/>
  <c r="AL3" i="2" s="1"/>
  <c r="AI13" i="2"/>
  <c r="AK3" i="2" s="1"/>
  <c r="AA52" i="4"/>
  <c r="AI11" i="4"/>
  <c r="AJ11" i="4"/>
  <c r="AB52" i="4"/>
  <c r="AJ12" i="10"/>
  <c r="AJ13" i="10" s="1"/>
  <c r="AB56" i="10"/>
  <c r="AB57" i="10" s="1"/>
  <c r="BG13" i="8"/>
  <c r="BH13" i="8" s="1"/>
  <c r="BG38" i="8"/>
  <c r="BH38" i="8" s="1"/>
  <c r="BG30" i="8"/>
  <c r="BH30" i="8" s="1"/>
  <c r="BG46" i="8"/>
  <c r="BH46" i="8" s="1"/>
  <c r="BG14" i="8"/>
  <c r="BH14" i="8" s="1"/>
  <c r="BG18" i="8"/>
  <c r="BH18" i="8" s="1"/>
  <c r="BG6" i="8"/>
  <c r="BH6" i="8" s="1"/>
  <c r="BG52" i="8"/>
  <c r="BH52" i="8" s="1"/>
  <c r="BG40" i="8"/>
  <c r="BH40" i="8" s="1"/>
  <c r="BG28" i="8"/>
  <c r="BH28" i="8" s="1"/>
  <c r="BG100" i="8"/>
  <c r="BH100" i="8" s="1"/>
  <c r="BG94" i="8"/>
  <c r="BH94" i="8" s="1"/>
  <c r="BG88" i="8"/>
  <c r="BH88" i="8" s="1"/>
  <c r="BG82" i="8"/>
  <c r="BH82" i="8" s="1"/>
  <c r="BG76" i="8"/>
  <c r="BH76" i="8" s="1"/>
  <c r="BG70" i="8"/>
  <c r="BH70" i="8" s="1"/>
  <c r="BG64" i="8"/>
  <c r="BH64" i="8" s="1"/>
  <c r="BG58" i="8"/>
  <c r="BH58" i="8" s="1"/>
  <c r="BG19" i="8"/>
  <c r="BH19" i="8" s="1"/>
  <c r="BG7" i="8"/>
  <c r="BH7" i="8" s="1"/>
  <c r="BG48" i="8"/>
  <c r="BH48" i="8" s="1"/>
  <c r="BG44" i="8"/>
  <c r="BH44" i="8" s="1"/>
  <c r="BG36" i="8"/>
  <c r="BH36" i="8" s="1"/>
  <c r="BG32" i="8"/>
  <c r="BH32" i="8" s="1"/>
  <c r="BG24" i="8"/>
  <c r="BH24" i="8" s="1"/>
  <c r="BG20" i="8"/>
  <c r="BH20" i="8" s="1"/>
  <c r="BG8" i="8"/>
  <c r="BH8" i="8" s="1"/>
  <c r="BG99" i="8"/>
  <c r="BH99" i="8" s="1"/>
  <c r="BG93" i="8"/>
  <c r="BH93" i="8" s="1"/>
  <c r="BG87" i="8"/>
  <c r="BH87" i="8" s="1"/>
  <c r="BG81" i="8"/>
  <c r="BH81" i="8" s="1"/>
  <c r="BG75" i="8"/>
  <c r="BH75" i="8" s="1"/>
  <c r="BG69" i="8"/>
  <c r="BH69" i="8" s="1"/>
  <c r="BG63" i="8"/>
  <c r="BH63" i="8" s="1"/>
  <c r="BG57" i="8"/>
  <c r="BH57" i="8" s="1"/>
  <c r="BG21" i="8"/>
  <c r="BH21" i="8" s="1"/>
  <c r="BG9" i="8"/>
  <c r="BH9" i="8" s="1"/>
  <c r="BG22" i="8"/>
  <c r="BH22" i="8" s="1"/>
  <c r="BG12" i="8"/>
  <c r="BH12" i="8" s="1"/>
  <c r="BG97" i="8"/>
  <c r="BH97" i="8" s="1"/>
  <c r="BG91" i="8"/>
  <c r="BH91" i="8" s="1"/>
  <c r="BG85" i="8"/>
  <c r="BH85" i="8" s="1"/>
  <c r="BG79" i="8"/>
  <c r="BH79" i="8" s="1"/>
  <c r="BG73" i="8"/>
  <c r="BH73" i="8" s="1"/>
  <c r="BG67" i="8"/>
  <c r="BH67" i="8" s="1"/>
  <c r="BG61" i="8"/>
  <c r="BH61" i="8" s="1"/>
  <c r="BG55" i="8"/>
  <c r="BH55" i="8" s="1"/>
  <c r="BG50" i="8"/>
  <c r="BH50" i="8" s="1"/>
  <c r="BG42" i="8"/>
  <c r="BH42" i="8" s="1"/>
  <c r="BG34" i="8"/>
  <c r="BH34" i="8" s="1"/>
  <c r="BG26" i="8"/>
  <c r="BH26" i="8" s="1"/>
  <c r="BG86" i="8"/>
  <c r="BH86" i="8" s="1"/>
  <c r="BG68" i="8"/>
  <c r="BH68" i="8" s="1"/>
  <c r="BG51" i="8"/>
  <c r="BH51" i="8" s="1"/>
  <c r="BG39" i="8"/>
  <c r="BH39" i="8" s="1"/>
  <c r="BG27" i="8"/>
  <c r="BH27" i="8" s="1"/>
  <c r="BG102" i="8"/>
  <c r="BH102" i="8" s="1"/>
  <c r="BG84" i="8"/>
  <c r="BH84" i="8" s="1"/>
  <c r="BG66" i="8"/>
  <c r="BH66" i="8" s="1"/>
  <c r="BG11" i="8"/>
  <c r="BH11" i="8" s="1"/>
  <c r="BG101" i="8"/>
  <c r="BH101" i="8" s="1"/>
  <c r="BG83" i="8"/>
  <c r="BH83" i="8" s="1"/>
  <c r="BG65" i="8"/>
  <c r="BH65" i="8" s="1"/>
  <c r="BG49" i="8"/>
  <c r="BH49" i="8" s="1"/>
  <c r="BG37" i="8"/>
  <c r="BH37" i="8" s="1"/>
  <c r="BG25" i="8"/>
  <c r="BH25" i="8" s="1"/>
  <c r="BG17" i="8"/>
  <c r="BH17" i="8" s="1"/>
  <c r="BG98" i="8"/>
  <c r="BH98" i="8" s="1"/>
  <c r="BG80" i="8"/>
  <c r="BH80" i="8" s="1"/>
  <c r="BG62" i="8"/>
  <c r="BH62" i="8" s="1"/>
  <c r="BG47" i="8"/>
  <c r="BH47" i="8" s="1"/>
  <c r="BG35" i="8"/>
  <c r="BH35" i="8" s="1"/>
  <c r="BG23" i="8"/>
  <c r="BH23" i="8" s="1"/>
  <c r="BG96" i="8"/>
  <c r="BH96" i="8" s="1"/>
  <c r="BG78" i="8"/>
  <c r="BH78" i="8" s="1"/>
  <c r="BG60" i="8"/>
  <c r="BH60" i="8" s="1"/>
  <c r="BG10" i="8"/>
  <c r="BH10" i="8" s="1"/>
  <c r="BG5" i="8"/>
  <c r="BH5" i="8" s="1"/>
  <c r="BG3" i="8"/>
  <c r="BH3" i="8" s="1"/>
  <c r="BG92" i="8"/>
  <c r="BH92" i="8" s="1"/>
  <c r="BG16" i="8"/>
  <c r="BH16" i="8" s="1"/>
  <c r="BG56" i="8"/>
  <c r="BH56" i="8" s="1"/>
  <c r="BG43" i="8"/>
  <c r="BH43" i="8" s="1"/>
  <c r="BG31" i="8"/>
  <c r="BH31" i="8" s="1"/>
  <c r="BG53" i="8"/>
  <c r="BH53" i="8" s="1"/>
  <c r="BG95" i="8"/>
  <c r="BH95" i="8" s="1"/>
  <c r="BG77" i="8"/>
  <c r="BH77" i="8" s="1"/>
  <c r="BG59" i="8"/>
  <c r="BH59" i="8" s="1"/>
  <c r="BG45" i="8"/>
  <c r="BH45" i="8" s="1"/>
  <c r="BG33" i="8"/>
  <c r="BH33" i="8" s="1"/>
  <c r="BG74" i="8"/>
  <c r="BH74" i="8" s="1"/>
  <c r="BG71" i="8"/>
  <c r="BH71" i="8" s="1"/>
  <c r="BG90" i="8"/>
  <c r="BH90" i="8" s="1"/>
  <c r="BG72" i="8"/>
  <c r="BH72" i="8" s="1"/>
  <c r="BG54" i="8"/>
  <c r="BH54" i="8" s="1"/>
  <c r="BG15" i="8"/>
  <c r="BH15" i="8" s="1"/>
  <c r="BG4" i="8"/>
  <c r="BH4" i="8" s="1"/>
  <c r="BG89" i="8"/>
  <c r="BH89" i="8" s="1"/>
  <c r="BG41" i="8"/>
  <c r="BH41" i="8" s="1"/>
  <c r="BG29" i="8"/>
  <c r="BH29" i="8" s="1"/>
  <c r="AK4" i="2" l="1"/>
  <c r="AL4" i="2"/>
  <c r="AJ12" i="4"/>
  <c r="AI12" i="4"/>
  <c r="AB53" i="4"/>
  <c r="AA53" i="4"/>
  <c r="AI13" i="10"/>
  <c r="AA57" i="10"/>
  <c r="AA58" i="10" s="1"/>
  <c r="AK3" i="10"/>
  <c r="AL3" i="10"/>
  <c r="AL4" i="10" s="1"/>
  <c r="AL5" i="2" l="1"/>
  <c r="AK5" i="2"/>
  <c r="AI13" i="4"/>
  <c r="AK3" i="4" s="1"/>
  <c r="AA54" i="4"/>
  <c r="AJ13" i="4"/>
  <c r="AL3" i="4" s="1"/>
  <c r="AB54" i="4"/>
  <c r="AK4" i="10"/>
  <c r="AK5" i="10" s="1"/>
  <c r="AB58" i="10"/>
  <c r="AB59" i="10" s="1"/>
  <c r="AK6" i="2" l="1"/>
  <c r="AL6" i="2"/>
  <c r="AL4" i="4"/>
  <c r="AK4" i="4"/>
  <c r="AB55" i="4"/>
  <c r="AA55" i="4"/>
  <c r="AL5" i="10"/>
  <c r="AL6" i="10" s="1"/>
  <c r="AA59" i="10"/>
  <c r="AA60" i="10" s="1"/>
  <c r="AL7" i="2" l="1"/>
  <c r="AK7" i="2"/>
  <c r="AK5" i="4"/>
  <c r="AL5" i="4"/>
  <c r="AA56" i="4"/>
  <c r="AB56" i="4"/>
  <c r="AK6" i="10"/>
  <c r="AK7" i="10" s="1"/>
  <c r="AB60" i="10"/>
  <c r="AB61" i="10" s="1"/>
  <c r="AK8" i="2" l="1"/>
  <c r="AL8" i="2"/>
  <c r="AL6" i="4"/>
  <c r="AB57" i="4"/>
  <c r="AK6" i="4"/>
  <c r="AA57" i="4"/>
  <c r="AL7" i="10"/>
  <c r="AL8" i="10" s="1"/>
  <c r="AA61" i="10"/>
  <c r="AA62" i="10" s="1"/>
  <c r="AK9" i="2" l="1"/>
  <c r="AL9" i="2"/>
  <c r="AK7" i="4"/>
  <c r="AA58" i="4"/>
  <c r="AL7" i="4"/>
  <c r="AB58" i="4"/>
  <c r="AK8" i="10"/>
  <c r="AK9" i="10" s="1"/>
  <c r="AB62" i="10"/>
  <c r="AB63" i="10" s="1"/>
  <c r="AL10" i="2" l="1"/>
  <c r="AK10" i="2"/>
  <c r="AK11" i="2" s="1"/>
  <c r="AL8" i="4"/>
  <c r="AB59" i="4"/>
  <c r="AK8" i="4"/>
  <c r="AA59" i="4"/>
  <c r="AL9" i="10"/>
  <c r="AL10" i="10" s="1"/>
  <c r="AA63" i="10"/>
  <c r="AA64" i="10" s="1"/>
  <c r="AL11" i="2" l="1"/>
  <c r="AK12" i="2"/>
  <c r="AK9" i="4"/>
  <c r="AA60" i="4"/>
  <c r="AL9" i="4"/>
  <c r="AB60" i="4"/>
  <c r="AK10" i="10"/>
  <c r="AK11" i="10" s="1"/>
  <c r="AB64" i="10"/>
  <c r="AB65" i="10" s="1"/>
  <c r="AL12" i="2"/>
  <c r="AL13" i="2" l="1"/>
  <c r="AN3" i="2" s="1"/>
  <c r="AL10" i="4"/>
  <c r="AB61" i="4"/>
  <c r="AK10" i="4"/>
  <c r="AA61" i="4"/>
  <c r="AL11" i="10"/>
  <c r="AL12" i="10" s="1"/>
  <c r="AA65" i="10"/>
  <c r="AA66" i="10" s="1"/>
  <c r="AK13" i="2"/>
  <c r="AM3" i="2" s="1"/>
  <c r="AM4" i="2" l="1"/>
  <c r="AA62" i="4"/>
  <c r="AK11" i="4"/>
  <c r="AL11" i="4"/>
  <c r="AB62" i="4"/>
  <c r="AK12" i="10"/>
  <c r="AK13" i="10" s="1"/>
  <c r="AM3" i="10" s="1"/>
  <c r="AB66" i="10"/>
  <c r="AB67" i="10" s="1"/>
  <c r="AN4" i="2"/>
  <c r="AN5" i="2" l="1"/>
  <c r="AB63" i="4"/>
  <c r="AL12" i="4"/>
  <c r="AK12" i="4"/>
  <c r="AA63" i="4"/>
  <c r="AL13" i="10"/>
  <c r="AN3" i="10" s="1"/>
  <c r="AA67" i="10"/>
  <c r="AA68" i="10" s="1"/>
  <c r="AM5" i="2"/>
  <c r="AM6" i="2" l="1"/>
  <c r="AA64" i="4"/>
  <c r="AK13" i="4"/>
  <c r="AM3" i="4" s="1"/>
  <c r="AL13" i="4"/>
  <c r="AN3" i="4" s="1"/>
  <c r="AB64" i="4"/>
  <c r="AN4" i="10"/>
  <c r="AM4" i="10"/>
  <c r="AM5" i="10" s="1"/>
  <c r="AB68" i="10"/>
  <c r="AB69" i="10" s="1"/>
  <c r="AN6" i="2"/>
  <c r="AN7" i="2" l="1"/>
  <c r="AB65" i="4"/>
  <c r="AN4" i="4"/>
  <c r="AM4" i="4"/>
  <c r="AA65" i="4"/>
  <c r="AN5" i="10"/>
  <c r="AN6" i="10" s="1"/>
  <c r="AM6" i="10"/>
  <c r="AM7" i="10" s="1"/>
  <c r="AA69" i="10"/>
  <c r="AA70" i="10" s="1"/>
  <c r="AM7" i="2"/>
  <c r="AM8" i="2" l="1"/>
  <c r="AA66" i="4"/>
  <c r="AM5" i="4"/>
  <c r="AN5" i="4"/>
  <c r="AB66" i="4"/>
  <c r="AN7" i="10"/>
  <c r="AN8" i="10" s="1"/>
  <c r="AM8" i="10"/>
  <c r="AM9" i="10" s="1"/>
  <c r="AB70" i="10"/>
  <c r="AB71" i="10" s="1"/>
  <c r="AN8" i="2"/>
  <c r="AN9" i="2" s="1"/>
  <c r="AB67" i="4" l="1"/>
  <c r="AN6" i="4"/>
  <c r="AM6" i="4"/>
  <c r="AA67" i="4"/>
  <c r="AN9" i="10"/>
  <c r="AN10" i="10" s="1"/>
  <c r="AA71" i="10"/>
  <c r="AA72" i="10" s="1"/>
  <c r="AM9" i="2"/>
  <c r="AM10" i="2" s="1"/>
  <c r="AA68" i="4" l="1"/>
  <c r="AM7" i="4"/>
  <c r="AN7" i="4"/>
  <c r="AB68" i="4"/>
  <c r="AM10" i="10"/>
  <c r="AM11" i="10" s="1"/>
  <c r="AB72" i="10"/>
  <c r="AB73" i="10" s="1"/>
  <c r="AN10" i="2"/>
  <c r="AN11" i="2" s="1"/>
  <c r="AB69" i="4" l="1"/>
  <c r="AN8" i="4"/>
  <c r="AM8" i="4"/>
  <c r="AA69" i="4"/>
  <c r="AN11" i="10"/>
  <c r="AN12" i="10" s="1"/>
  <c r="AA73" i="10"/>
  <c r="AA74" i="10" s="1"/>
  <c r="AM11" i="2"/>
  <c r="AM12" i="2" s="1"/>
  <c r="AA70" i="4" l="1"/>
  <c r="AM9" i="4"/>
  <c r="AN9" i="4"/>
  <c r="AB70" i="4"/>
  <c r="AM12" i="10"/>
  <c r="AM13" i="10" s="1"/>
  <c r="AB74" i="10"/>
  <c r="AB75" i="10" s="1"/>
  <c r="AN12" i="2"/>
  <c r="AN13" i="2" s="1"/>
  <c r="AP3" i="2" s="1"/>
  <c r="AB71" i="4" l="1"/>
  <c r="AN10" i="4"/>
  <c r="AM10" i="4"/>
  <c r="AA71" i="4"/>
  <c r="AN13" i="10"/>
  <c r="AA75" i="10"/>
  <c r="AA76" i="10" s="1"/>
  <c r="AM13" i="2"/>
  <c r="AO3" i="2" s="1"/>
  <c r="AO4" i="2" s="1"/>
  <c r="AA72" i="4" l="1"/>
  <c r="AM11" i="4"/>
  <c r="AN11" i="4"/>
  <c r="AB72" i="4"/>
  <c r="AB76" i="10"/>
  <c r="AB77" i="10" s="1"/>
  <c r="AO3" i="10"/>
  <c r="AP4" i="2"/>
  <c r="AP5" i="2" s="1"/>
  <c r="AB73" i="4" l="1"/>
  <c r="AN12" i="4"/>
  <c r="AM12" i="4"/>
  <c r="AA73" i="4"/>
  <c r="AA77" i="10"/>
  <c r="AA78" i="10" s="1"/>
  <c r="AP3" i="10"/>
  <c r="AP4" i="10" s="1"/>
  <c r="AO5" i="2"/>
  <c r="AO6" i="2" s="1"/>
  <c r="AA74" i="4" l="1"/>
  <c r="AM13" i="4"/>
  <c r="AO3" i="4" s="1"/>
  <c r="AN13" i="4"/>
  <c r="AP3" i="4" s="1"/>
  <c r="AB74" i="4"/>
  <c r="AO4" i="10"/>
  <c r="AO5" i="10" s="1"/>
  <c r="AB78" i="10"/>
  <c r="AB79" i="10" s="1"/>
  <c r="AP6" i="2"/>
  <c r="AP7" i="2" s="1"/>
  <c r="AB75" i="4" l="1"/>
  <c r="AP4" i="4"/>
  <c r="AO4" i="4"/>
  <c r="AA75" i="4"/>
  <c r="AP5" i="10"/>
  <c r="AP6" i="10" s="1"/>
  <c r="AA79" i="10"/>
  <c r="AA80" i="10" s="1"/>
  <c r="AO7" i="2"/>
  <c r="AO8" i="2" s="1"/>
  <c r="AA76" i="4" l="1"/>
  <c r="AO5" i="4"/>
  <c r="AP5" i="4"/>
  <c r="AB76" i="4"/>
  <c r="AO6" i="10"/>
  <c r="AO7" i="10" s="1"/>
  <c r="AB80" i="10"/>
  <c r="AB81" i="10" s="1"/>
  <c r="AP8" i="2"/>
  <c r="AP9" i="2" s="1"/>
  <c r="AB77" i="4" l="1"/>
  <c r="AP6" i="4"/>
  <c r="AO6" i="4"/>
  <c r="AA77" i="4"/>
  <c r="AP7" i="10"/>
  <c r="AP8" i="10" s="1"/>
  <c r="AA81" i="10"/>
  <c r="AA82" i="10" s="1"/>
  <c r="AO9" i="2"/>
  <c r="AA78" i="4" l="1"/>
  <c r="AO7" i="4"/>
  <c r="AP7" i="4"/>
  <c r="AB78" i="4"/>
  <c r="AO8" i="10"/>
  <c r="AO9" i="10" s="1"/>
  <c r="AB82" i="10"/>
  <c r="AB83" i="10" s="1"/>
  <c r="AO10" i="2"/>
  <c r="AP10" i="2"/>
  <c r="AB79" i="4" l="1"/>
  <c r="AP11" i="2"/>
  <c r="AP8" i="4"/>
  <c r="AO8" i="4"/>
  <c r="AA79" i="4"/>
  <c r="AP9" i="10"/>
  <c r="AP10" i="10" s="1"/>
  <c r="AA83" i="10"/>
  <c r="AA84" i="10" s="1"/>
  <c r="AO11" i="2"/>
  <c r="AA80" i="4" l="1"/>
  <c r="AO9" i="4"/>
  <c r="AP9" i="4"/>
  <c r="AB80" i="4"/>
  <c r="AO10" i="10"/>
  <c r="AO11" i="10" s="1"/>
  <c r="AB84" i="10"/>
  <c r="AB85" i="10" s="1"/>
  <c r="AO12" i="2"/>
  <c r="AP12" i="2"/>
  <c r="AP13" i="2" s="1"/>
  <c r="AR3" i="2" s="1"/>
  <c r="AB81" i="4" l="1"/>
  <c r="AP10" i="4"/>
  <c r="AO10" i="4"/>
  <c r="AA81" i="4"/>
  <c r="AP11" i="10"/>
  <c r="AP12" i="10" s="1"/>
  <c r="AA85" i="10"/>
  <c r="AA86" i="10" s="1"/>
  <c r="AO13" i="2"/>
  <c r="AQ3" i="2" s="1"/>
  <c r="AQ4" i="2" s="1"/>
  <c r="AA82" i="4" l="1"/>
  <c r="AO11" i="4"/>
  <c r="AP11" i="4"/>
  <c r="AB82" i="4"/>
  <c r="AO12" i="10"/>
  <c r="AO13" i="10" s="1"/>
  <c r="AQ3" i="10" s="1"/>
  <c r="AB86" i="10"/>
  <c r="AB87" i="10" s="1"/>
  <c r="AR4" i="2"/>
  <c r="AR5" i="2" s="1"/>
  <c r="AB83" i="4" l="1"/>
  <c r="AP12" i="4"/>
  <c r="AO12" i="4"/>
  <c r="AA83" i="4"/>
  <c r="AP13" i="10"/>
  <c r="AR3" i="10" s="1"/>
  <c r="AA87" i="10"/>
  <c r="AA88" i="10" s="1"/>
  <c r="AQ5" i="2"/>
  <c r="AQ6" i="2" s="1"/>
  <c r="AA84" i="4" l="1"/>
  <c r="AO13" i="4"/>
  <c r="AQ3" i="4" s="1"/>
  <c r="AP13" i="4"/>
  <c r="AR3" i="4" s="1"/>
  <c r="AB84" i="4"/>
  <c r="AR4" i="10"/>
  <c r="AQ4" i="10"/>
  <c r="AB88" i="10"/>
  <c r="AB89" i="10" s="1"/>
  <c r="AR6" i="2"/>
  <c r="AR7" i="2" s="1"/>
  <c r="AR4" i="4" l="1"/>
  <c r="AQ4" i="4"/>
  <c r="AB85" i="4"/>
  <c r="AA85" i="4"/>
  <c r="AQ5" i="10"/>
  <c r="AR5" i="10"/>
  <c r="AR6" i="10" s="1"/>
  <c r="AA89" i="10"/>
  <c r="AA90" i="10" s="1"/>
  <c r="AQ7" i="2"/>
  <c r="AQ8" i="2" s="1"/>
  <c r="AQ5" i="4" l="1"/>
  <c r="AR5" i="4"/>
  <c r="AA86" i="4"/>
  <c r="AB86" i="4"/>
  <c r="AQ6" i="10"/>
  <c r="AQ7" i="10" s="1"/>
  <c r="AB90" i="10"/>
  <c r="AB91" i="10" s="1"/>
  <c r="AR8" i="2"/>
  <c r="AR9" i="2" s="1"/>
  <c r="AR6" i="4" l="1"/>
  <c r="AQ6" i="4"/>
  <c r="AB87" i="4"/>
  <c r="AA87" i="4"/>
  <c r="AR7" i="10"/>
  <c r="AR8" i="10" s="1"/>
  <c r="AA91" i="10"/>
  <c r="AA92" i="10" s="1"/>
  <c r="AQ9" i="2"/>
  <c r="AQ7" i="4" l="1"/>
  <c r="AA88" i="4"/>
  <c r="AR7" i="4"/>
  <c r="AB88" i="4"/>
  <c r="AQ8" i="10"/>
  <c r="AQ9" i="10" s="1"/>
  <c r="AB92" i="10"/>
  <c r="AB93" i="10" s="1"/>
  <c r="AQ10" i="2"/>
  <c r="AR10" i="2"/>
  <c r="AR11" i="2" l="1"/>
  <c r="AB89" i="4"/>
  <c r="AR8" i="4"/>
  <c r="AQ8" i="4"/>
  <c r="AA89" i="4"/>
  <c r="AA90" i="4" s="1"/>
  <c r="AR9" i="10"/>
  <c r="AR10" i="10" s="1"/>
  <c r="AA93" i="10"/>
  <c r="AA94" i="10" s="1"/>
  <c r="AQ11" i="2"/>
  <c r="AQ12" i="2" l="1"/>
  <c r="AQ9" i="4"/>
  <c r="AR9" i="4"/>
  <c r="AB90" i="4"/>
  <c r="AB91" i="4" s="1"/>
  <c r="AQ10" i="10"/>
  <c r="AQ11" i="10" s="1"/>
  <c r="AB94" i="10"/>
  <c r="AB95" i="10" s="1"/>
  <c r="AR12" i="2"/>
  <c r="AR13" i="2" s="1"/>
  <c r="AT3" i="2" s="1"/>
  <c r="AR10" i="4" l="1"/>
  <c r="AQ10" i="4"/>
  <c r="AA91" i="4"/>
  <c r="AA92" i="4" s="1"/>
  <c r="AR11" i="10"/>
  <c r="AR12" i="10" s="1"/>
  <c r="AA95" i="10"/>
  <c r="AA96" i="10" s="1"/>
  <c r="AQ13" i="2"/>
  <c r="AS3" i="2" s="1"/>
  <c r="AS4" i="2" s="1"/>
  <c r="AQ11" i="4" l="1"/>
  <c r="AR11" i="4"/>
  <c r="AB92" i="4"/>
  <c r="AB93" i="4" s="1"/>
  <c r="AQ12" i="10"/>
  <c r="AQ13" i="10" s="1"/>
  <c r="AS3" i="10" s="1"/>
  <c r="AB96" i="10"/>
  <c r="AB97" i="10" s="1"/>
  <c r="AT4" i="2"/>
  <c r="AT5" i="2" s="1"/>
  <c r="AR12" i="4" l="1"/>
  <c r="AQ12" i="4"/>
  <c r="AA93" i="4"/>
  <c r="AR13" i="10"/>
  <c r="AT3" i="10" s="1"/>
  <c r="AT4" i="10" s="1"/>
  <c r="AA97" i="10"/>
  <c r="AA98" i="10" s="1"/>
  <c r="AS5" i="2"/>
  <c r="AS6" i="2" s="1"/>
  <c r="AQ13" i="4" l="1"/>
  <c r="AS3" i="4" s="1"/>
  <c r="AR13" i="4"/>
  <c r="AT3" i="4" s="1"/>
  <c r="AB94" i="4"/>
  <c r="AA94" i="4"/>
  <c r="AS4" i="10"/>
  <c r="AS5" i="10" s="1"/>
  <c r="AB98" i="10"/>
  <c r="AB99" i="10" s="1"/>
  <c r="AT6" i="2"/>
  <c r="AT7" i="2" s="1"/>
  <c r="AT4" i="4" l="1"/>
  <c r="AS4" i="4"/>
  <c r="AA95" i="4"/>
  <c r="AB95" i="4"/>
  <c r="AT5" i="10"/>
  <c r="AT6" i="10" s="1"/>
  <c r="AA99" i="10"/>
  <c r="AA100" i="10" s="1"/>
  <c r="AS7" i="2"/>
  <c r="AS8" i="2" s="1"/>
  <c r="AS5" i="4" l="1"/>
  <c r="AT5" i="4"/>
  <c r="AB96" i="4"/>
  <c r="AA96" i="4"/>
  <c r="AS6" i="10"/>
  <c r="AS7" i="10" s="1"/>
  <c r="AB100" i="10"/>
  <c r="AB101" i="10" s="1"/>
  <c r="AT8" i="2"/>
  <c r="AT6" i="4" l="1"/>
  <c r="AA97" i="4"/>
  <c r="AS6" i="4"/>
  <c r="AB97" i="4"/>
  <c r="AT7" i="10"/>
  <c r="AT8" i="10" s="1"/>
  <c r="AA101" i="10"/>
  <c r="AA102" i="10" s="1"/>
  <c r="AT9" i="2"/>
  <c r="AS9" i="2"/>
  <c r="AB98" i="4" l="1"/>
  <c r="AS7" i="4"/>
  <c r="AT7" i="4"/>
  <c r="AA98" i="4"/>
  <c r="AS8" i="10"/>
  <c r="AS9" i="10" s="1"/>
  <c r="AB102" i="10"/>
  <c r="AB103" i="10" s="1"/>
  <c r="AT10" i="2"/>
  <c r="AS10" i="2"/>
  <c r="AS11" i="2" s="1"/>
  <c r="AA99" i="4" l="1"/>
  <c r="AT8" i="4"/>
  <c r="AS8" i="4"/>
  <c r="AB99" i="4"/>
  <c r="AT9" i="10"/>
  <c r="AT10" i="10" s="1"/>
  <c r="AA103" i="10"/>
  <c r="AT11" i="2"/>
  <c r="AT12" i="2" s="1"/>
  <c r="AB100" i="4" l="1"/>
  <c r="AS12" i="2"/>
  <c r="AT13" i="2" s="1"/>
  <c r="AS9" i="4"/>
  <c r="AT9" i="4"/>
  <c r="AA100" i="4"/>
  <c r="AS10" i="10"/>
  <c r="AS11" i="10" s="1"/>
  <c r="AA101" i="4" l="1"/>
  <c r="AT10" i="4"/>
  <c r="AS13" i="2"/>
  <c r="AS10" i="4"/>
  <c r="AB101" i="4"/>
  <c r="AT11" i="10"/>
  <c r="AT12" i="10" s="1"/>
  <c r="AB102" i="4" l="1"/>
  <c r="AS11" i="4"/>
  <c r="AT11" i="4"/>
  <c r="AA102" i="4"/>
  <c r="AS12" i="10"/>
  <c r="AS13" i="10" s="1"/>
  <c r="AA103" i="4" l="1"/>
  <c r="AT12" i="4"/>
  <c r="AS12" i="4"/>
  <c r="AB103" i="4"/>
  <c r="AT13" i="10"/>
  <c r="AS13" i="4" l="1"/>
  <c r="AT13" i="4"/>
</calcChain>
</file>

<file path=xl/sharedStrings.xml><?xml version="1.0" encoding="utf-8"?>
<sst xmlns="http://schemas.openxmlformats.org/spreadsheetml/2006/main" count="181" uniqueCount="111">
  <si>
    <t>Prima funzione</t>
  </si>
  <si>
    <t>Seconda funzione</t>
  </si>
  <si>
    <t>y=mx</t>
  </si>
  <si>
    <t>y=a^x</t>
  </si>
  <si>
    <t>m=</t>
  </si>
  <si>
    <t>a=</t>
  </si>
  <si>
    <t>da x=</t>
  </si>
  <si>
    <t>a x=</t>
  </si>
  <si>
    <t>prima</t>
  </si>
  <si>
    <t>seconda</t>
  </si>
  <si>
    <t>R</t>
  </si>
  <si>
    <t>J</t>
  </si>
  <si>
    <t>aR</t>
  </si>
  <si>
    <t>aJ</t>
  </si>
  <si>
    <t>pR</t>
  </si>
  <si>
    <t>pJ</t>
  </si>
  <si>
    <t>R1</t>
  </si>
  <si>
    <t>J1</t>
  </si>
  <si>
    <t>R2</t>
  </si>
  <si>
    <t>J2</t>
  </si>
  <si>
    <t>R3</t>
  </si>
  <si>
    <t>J3</t>
  </si>
  <si>
    <t>R4</t>
  </si>
  <si>
    <t>J4</t>
  </si>
  <si>
    <t>R5</t>
  </si>
  <si>
    <t>J5</t>
  </si>
  <si>
    <t>R6</t>
  </si>
  <si>
    <t>J6</t>
  </si>
  <si>
    <t>R7</t>
  </si>
  <si>
    <t>J7</t>
  </si>
  <si>
    <t>R8</t>
  </si>
  <si>
    <t>J8</t>
  </si>
  <si>
    <t>R9</t>
  </si>
  <si>
    <t>J9</t>
  </si>
  <si>
    <t>R10</t>
  </si>
  <si>
    <t>J10</t>
  </si>
  <si>
    <t>Dato iniziale</t>
  </si>
  <si>
    <t>R=</t>
  </si>
  <si>
    <t>J=</t>
  </si>
  <si>
    <t>Mentre il tempo</t>
  </si>
  <si>
    <t>passa, il colore</t>
  </si>
  <si>
    <t>della linea si fa</t>
  </si>
  <si>
    <t>più chiaro</t>
  </si>
  <si>
    <t>P</t>
  </si>
  <si>
    <t>aP</t>
  </si>
  <si>
    <t>aE</t>
  </si>
  <si>
    <t>pE</t>
  </si>
  <si>
    <t>pP</t>
  </si>
  <si>
    <t>E=</t>
  </si>
  <si>
    <t>P=</t>
  </si>
  <si>
    <t>x0=</t>
  </si>
  <si>
    <t>r=</t>
  </si>
  <si>
    <t>K=</t>
  </si>
  <si>
    <t>X2</t>
  </si>
  <si>
    <t>Y2</t>
  </si>
  <si>
    <t>X1</t>
  </si>
  <si>
    <t>Y1</t>
  </si>
  <si>
    <t>X3</t>
  </si>
  <si>
    <t>Y3</t>
  </si>
  <si>
    <t>X4</t>
  </si>
  <si>
    <t>Y4</t>
  </si>
  <si>
    <t>E</t>
  </si>
  <si>
    <t>E1</t>
  </si>
  <si>
    <t>P1</t>
  </si>
  <si>
    <t>E2</t>
  </si>
  <si>
    <t>P2</t>
  </si>
  <si>
    <t>E3</t>
  </si>
  <si>
    <t>P3</t>
  </si>
  <si>
    <t>E4</t>
  </si>
  <si>
    <t>P4</t>
  </si>
  <si>
    <t>E5</t>
  </si>
  <si>
    <t>P5</t>
  </si>
  <si>
    <t>E6</t>
  </si>
  <si>
    <t>P6</t>
  </si>
  <si>
    <t>E7</t>
  </si>
  <si>
    <t>P7</t>
  </si>
  <si>
    <t>E8</t>
  </si>
  <si>
    <t>P8</t>
  </si>
  <si>
    <t>E9</t>
  </si>
  <si>
    <t>P9</t>
  </si>
  <si>
    <t>E10</t>
  </si>
  <si>
    <t>P10</t>
  </si>
  <si>
    <t>Equilibrio</t>
  </si>
  <si>
    <t>Interesse lineare al</t>
  </si>
  <si>
    <t>Interesse composito al</t>
  </si>
  <si>
    <t>da t=</t>
  </si>
  <si>
    <t>a t=</t>
  </si>
  <si>
    <t>Capitale iniziale</t>
  </si>
  <si>
    <t>EURO</t>
  </si>
  <si>
    <t>aS</t>
  </si>
  <si>
    <t>aB</t>
  </si>
  <si>
    <t>pB</t>
  </si>
  <si>
    <t>pS</t>
  </si>
  <si>
    <t>eS</t>
  </si>
  <si>
    <t>eB</t>
  </si>
  <si>
    <t>Pesca</t>
  </si>
  <si>
    <t>Grafico a sinistra</t>
  </si>
  <si>
    <t>Retta blu del grafico a destra</t>
  </si>
  <si>
    <t>Curva verde del grafico a destra</t>
  </si>
  <si>
    <t>Grafico a destra: "rettangoli"</t>
  </si>
  <si>
    <t>Costruzione dati grafico</t>
  </si>
  <si>
    <t>Grafico a sinistra (versione raffinata cn più colori)</t>
  </si>
  <si>
    <t>Grafici</t>
  </si>
  <si>
    <t>q=</t>
  </si>
  <si>
    <t>Retta verde del grafico</t>
  </si>
  <si>
    <t>Retta blu del grafico</t>
  </si>
  <si>
    <t>non banale</t>
  </si>
  <si>
    <t>x=</t>
  </si>
  <si>
    <t>cambiare</t>
  </si>
  <si>
    <t>i parametri</t>
  </si>
  <si>
    <t>in giallo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</si>
</sst>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  <xf numFmtId="0" fontId="0" fillId="3" borderId="2" xfId="0" applyFill="1" applyBorder="1"/>
    <xf numFmtId="0" fontId="0" fillId="2" borderId="3" xfId="0" applyFill="1" applyBorder="1"/>
    <xf numFmtId="0" fontId="0" fillId="3" borderId="3" xfId="0" applyFill="1" applyBorder="1"/>
    <xf numFmtId="0" fontId="0" fillId="2" borderId="4" xfId="0" applyFill="1" applyBorder="1"/>
    <xf numFmtId="0" fontId="0" fillId="3" borderId="4" xfId="0" applyFill="1" applyBorder="1"/>
    <xf numFmtId="0" fontId="0" fillId="4" borderId="0" xfId="0" applyFill="1"/>
    <xf numFmtId="0" fontId="0" fillId="4" borderId="1" xfId="0" applyFill="1" applyBorder="1"/>
    <xf numFmtId="0" fontId="0" fillId="4" borderId="5" xfId="0" applyFill="1" applyBorder="1"/>
    <xf numFmtId="0" fontId="0" fillId="4" borderId="2" xfId="0" applyFill="1" applyBorder="1"/>
    <xf numFmtId="0" fontId="0" fillId="4" borderId="6" xfId="0" applyFill="1" applyBorder="1"/>
    <xf numFmtId="0" fontId="1" fillId="4" borderId="0" xfId="0" applyFont="1" applyFill="1"/>
    <xf numFmtId="0" fontId="1" fillId="5" borderId="0" xfId="0" applyFont="1" applyFill="1"/>
    <xf numFmtId="0" fontId="1" fillId="3" borderId="0" xfId="0" applyFont="1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3" xfId="0" applyFill="1" applyBorder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10" fontId="0" fillId="4" borderId="0" xfId="0" applyNumberFormat="1" applyFill="1" applyAlignment="1">
      <alignment horizontal="left"/>
    </xf>
    <xf numFmtId="10" fontId="1" fillId="4" borderId="0" xfId="0" applyNumberFormat="1" applyFont="1" applyFill="1"/>
    <xf numFmtId="9" fontId="1" fillId="4" borderId="0" xfId="0" applyNumberFormat="1" applyFont="1" applyFill="1"/>
    <xf numFmtId="9" fontId="0" fillId="7" borderId="0" xfId="0" applyNumberFormat="1" applyFill="1" applyAlignment="1">
      <alignment horizontal="center"/>
    </xf>
    <xf numFmtId="10" fontId="0" fillId="7" borderId="0" xfId="0" applyNumberFormat="1" applyFill="1" applyAlignment="1">
      <alignment horizontal="left"/>
    </xf>
    <xf numFmtId="0" fontId="0" fillId="9" borderId="0" xfId="0" applyFill="1"/>
    <xf numFmtId="0" fontId="0" fillId="10" borderId="0" xfId="0" applyFill="1"/>
    <xf numFmtId="0" fontId="0" fillId="11" borderId="13" xfId="0" applyFill="1" applyBorder="1"/>
    <xf numFmtId="0" fontId="0" fillId="11" borderId="14" xfId="0" applyFill="1" applyBorder="1"/>
    <xf numFmtId="0" fontId="0" fillId="11" borderId="5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8" borderId="0" xfId="0" applyFill="1"/>
    <xf numFmtId="0" fontId="0" fillId="12" borderId="0" xfId="0" applyFill="1"/>
    <xf numFmtId="0" fontId="1" fillId="12" borderId="0" xfId="0" applyFont="1" applyFill="1"/>
    <xf numFmtId="0" fontId="1" fillId="9" borderId="0" xfId="0" applyFont="1" applyFill="1"/>
    <xf numFmtId="0" fontId="0" fillId="13" borderId="0" xfId="0" applyFill="1"/>
    <xf numFmtId="0" fontId="0" fillId="13" borderId="8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0" fillId="5" borderId="10" xfId="0" applyFill="1" applyBorder="1"/>
    <xf numFmtId="0" fontId="0" fillId="5" borderId="12" xfId="0" applyFill="1" applyBorder="1"/>
    <xf numFmtId="0" fontId="0" fillId="14" borderId="16" xfId="0" applyFill="1" applyBorder="1"/>
    <xf numFmtId="0" fontId="0" fillId="14" borderId="17" xfId="0" applyFill="1" applyBorder="1"/>
    <xf numFmtId="0" fontId="0" fillId="14" borderId="15" xfId="0" applyFill="1" applyBorder="1"/>
    <xf numFmtId="0" fontId="0" fillId="4" borderId="18" xfId="0" applyFill="1" applyBorder="1"/>
    <xf numFmtId="0" fontId="0" fillId="5" borderId="18" xfId="0" applyFill="1" applyBorder="1"/>
    <xf numFmtId="0" fontId="0" fillId="15" borderId="0" xfId="0" applyFill="1"/>
    <xf numFmtId="0" fontId="3" fillId="6" borderId="1" xfId="0" applyFont="1" applyFill="1" applyBorder="1"/>
    <xf numFmtId="0" fontId="0" fillId="16" borderId="11" xfId="0" applyFill="1" applyBorder="1"/>
    <xf numFmtId="0" fontId="0" fillId="16" borderId="12" xfId="0" applyFill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L'esponenziale</a:t>
            </a:r>
            <a:r>
              <a:rPr lang="it-IT" baseline="0"/>
              <a:t> scavalca la retta?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Retta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Interessi!$B$32:$B$131</c:f>
              <c:numCache>
                <c:formatCode>General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0.35000000000000003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0.41000000000000003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0.47000000000000003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0.57000000000000006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0.69000000000000006</c:v>
                </c:pt>
                <c:pt idx="69">
                  <c:v>0.70000000000000007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0.82000000000000006</c:v>
                </c:pt>
                <c:pt idx="82">
                  <c:v>0.83000000000000007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0.94000000000000006</c:v>
                </c:pt>
                <c:pt idx="94">
                  <c:v>0.95000000000000007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cat>
          <c:val>
            <c:numRef>
              <c:f>Interessi!$C$32:$C$131</c:f>
              <c:numCache>
                <c:formatCode>General</c:formatCode>
                <c:ptCount val="100"/>
                <c:pt idx="0">
                  <c:v>1000.1</c:v>
                </c:pt>
                <c:pt idx="1">
                  <c:v>1000.1999999999999</c:v>
                </c:pt>
                <c:pt idx="2">
                  <c:v>1000.3</c:v>
                </c:pt>
                <c:pt idx="3">
                  <c:v>1000.4</c:v>
                </c:pt>
                <c:pt idx="4">
                  <c:v>1000.5</c:v>
                </c:pt>
                <c:pt idx="5">
                  <c:v>1000.5999999999999</c:v>
                </c:pt>
                <c:pt idx="6">
                  <c:v>1000.6999999999999</c:v>
                </c:pt>
                <c:pt idx="7">
                  <c:v>1000.8</c:v>
                </c:pt>
                <c:pt idx="8">
                  <c:v>1000.8999999999999</c:v>
                </c:pt>
                <c:pt idx="9">
                  <c:v>1000.9999999999999</c:v>
                </c:pt>
                <c:pt idx="10">
                  <c:v>1001.1000000000001</c:v>
                </c:pt>
                <c:pt idx="11">
                  <c:v>1001.2</c:v>
                </c:pt>
                <c:pt idx="12">
                  <c:v>1001.3000000000001</c:v>
                </c:pt>
                <c:pt idx="13">
                  <c:v>1001.4000000000001</c:v>
                </c:pt>
                <c:pt idx="14">
                  <c:v>1001.5</c:v>
                </c:pt>
                <c:pt idx="15">
                  <c:v>1001.6</c:v>
                </c:pt>
                <c:pt idx="16">
                  <c:v>1001.7</c:v>
                </c:pt>
                <c:pt idx="17">
                  <c:v>1001.8000000000001</c:v>
                </c:pt>
                <c:pt idx="18">
                  <c:v>1001.9</c:v>
                </c:pt>
                <c:pt idx="19">
                  <c:v>1002</c:v>
                </c:pt>
                <c:pt idx="20">
                  <c:v>1002.1</c:v>
                </c:pt>
                <c:pt idx="21">
                  <c:v>1002.1999999999999</c:v>
                </c:pt>
                <c:pt idx="22">
                  <c:v>1002.3</c:v>
                </c:pt>
                <c:pt idx="23">
                  <c:v>1002.4</c:v>
                </c:pt>
                <c:pt idx="24">
                  <c:v>1002.5</c:v>
                </c:pt>
                <c:pt idx="25">
                  <c:v>1002.5999999999999</c:v>
                </c:pt>
                <c:pt idx="26">
                  <c:v>1002.6999999999999</c:v>
                </c:pt>
                <c:pt idx="27">
                  <c:v>1002.8</c:v>
                </c:pt>
                <c:pt idx="28">
                  <c:v>1002.8999999999999</c:v>
                </c:pt>
                <c:pt idx="29">
                  <c:v>1002.9999999999999</c:v>
                </c:pt>
                <c:pt idx="30">
                  <c:v>1003.1000000000001</c:v>
                </c:pt>
                <c:pt idx="31">
                  <c:v>1003.2</c:v>
                </c:pt>
                <c:pt idx="32">
                  <c:v>1003.3000000000001</c:v>
                </c:pt>
                <c:pt idx="33">
                  <c:v>1003.4000000000001</c:v>
                </c:pt>
                <c:pt idx="34">
                  <c:v>1003.5000000000001</c:v>
                </c:pt>
                <c:pt idx="35">
                  <c:v>1003.6</c:v>
                </c:pt>
                <c:pt idx="36">
                  <c:v>1003.7</c:v>
                </c:pt>
                <c:pt idx="37">
                  <c:v>1003.8000000000001</c:v>
                </c:pt>
                <c:pt idx="38">
                  <c:v>1003.9</c:v>
                </c:pt>
                <c:pt idx="39">
                  <c:v>1004</c:v>
                </c:pt>
                <c:pt idx="40">
                  <c:v>1004.1</c:v>
                </c:pt>
                <c:pt idx="41">
                  <c:v>1004.1999999999999</c:v>
                </c:pt>
                <c:pt idx="42">
                  <c:v>1004.3</c:v>
                </c:pt>
                <c:pt idx="43">
                  <c:v>1004.4</c:v>
                </c:pt>
                <c:pt idx="44">
                  <c:v>1004.5</c:v>
                </c:pt>
                <c:pt idx="45">
                  <c:v>1004.5999999999999</c:v>
                </c:pt>
                <c:pt idx="46">
                  <c:v>1004.6999999999999</c:v>
                </c:pt>
                <c:pt idx="47">
                  <c:v>1004.8</c:v>
                </c:pt>
                <c:pt idx="48">
                  <c:v>1004.8999999999999</c:v>
                </c:pt>
                <c:pt idx="49">
                  <c:v>1004.9999999999999</c:v>
                </c:pt>
                <c:pt idx="50">
                  <c:v>1005.1000000000001</c:v>
                </c:pt>
                <c:pt idx="51">
                  <c:v>1005.2</c:v>
                </c:pt>
                <c:pt idx="52">
                  <c:v>1005.3000000000001</c:v>
                </c:pt>
                <c:pt idx="53">
                  <c:v>1005.4000000000001</c:v>
                </c:pt>
                <c:pt idx="54">
                  <c:v>1005.5000000000001</c:v>
                </c:pt>
                <c:pt idx="55">
                  <c:v>1005.6</c:v>
                </c:pt>
                <c:pt idx="56">
                  <c:v>1005.7</c:v>
                </c:pt>
                <c:pt idx="57">
                  <c:v>1005.8000000000001</c:v>
                </c:pt>
                <c:pt idx="58">
                  <c:v>1005.9</c:v>
                </c:pt>
                <c:pt idx="59">
                  <c:v>1006</c:v>
                </c:pt>
                <c:pt idx="60">
                  <c:v>1006.1</c:v>
                </c:pt>
                <c:pt idx="61">
                  <c:v>1006.1999999999999</c:v>
                </c:pt>
                <c:pt idx="62">
                  <c:v>1006.3</c:v>
                </c:pt>
                <c:pt idx="63">
                  <c:v>1006.4</c:v>
                </c:pt>
                <c:pt idx="64">
                  <c:v>1006.5</c:v>
                </c:pt>
                <c:pt idx="65">
                  <c:v>1006.5999999999999</c:v>
                </c:pt>
                <c:pt idx="66">
                  <c:v>1006.6999999999999</c:v>
                </c:pt>
                <c:pt idx="67">
                  <c:v>1006.8</c:v>
                </c:pt>
                <c:pt idx="68">
                  <c:v>1006.8999999999999</c:v>
                </c:pt>
                <c:pt idx="69">
                  <c:v>1006.9999999999999</c:v>
                </c:pt>
                <c:pt idx="70">
                  <c:v>1007.1000000000001</c:v>
                </c:pt>
                <c:pt idx="71">
                  <c:v>1007.2</c:v>
                </c:pt>
                <c:pt idx="72">
                  <c:v>1007.3000000000001</c:v>
                </c:pt>
                <c:pt idx="73">
                  <c:v>1007.4000000000001</c:v>
                </c:pt>
                <c:pt idx="74">
                  <c:v>1007.5000000000001</c:v>
                </c:pt>
                <c:pt idx="75">
                  <c:v>1007.6</c:v>
                </c:pt>
                <c:pt idx="76">
                  <c:v>1007.7</c:v>
                </c:pt>
                <c:pt idx="77">
                  <c:v>1007.8000000000001</c:v>
                </c:pt>
                <c:pt idx="78">
                  <c:v>1007.9</c:v>
                </c:pt>
                <c:pt idx="79">
                  <c:v>1008</c:v>
                </c:pt>
                <c:pt idx="80">
                  <c:v>1008.1</c:v>
                </c:pt>
                <c:pt idx="81">
                  <c:v>1008.1999999999999</c:v>
                </c:pt>
                <c:pt idx="82">
                  <c:v>1008.3</c:v>
                </c:pt>
                <c:pt idx="83">
                  <c:v>1008.4</c:v>
                </c:pt>
                <c:pt idx="84">
                  <c:v>1008.5</c:v>
                </c:pt>
                <c:pt idx="85">
                  <c:v>1008.5999999999999</c:v>
                </c:pt>
                <c:pt idx="86">
                  <c:v>1008.6999999999999</c:v>
                </c:pt>
                <c:pt idx="87">
                  <c:v>1008.8</c:v>
                </c:pt>
                <c:pt idx="88">
                  <c:v>1008.8999999999999</c:v>
                </c:pt>
                <c:pt idx="89">
                  <c:v>1008.9999999999999</c:v>
                </c:pt>
                <c:pt idx="90">
                  <c:v>1009.1000000000001</c:v>
                </c:pt>
                <c:pt idx="91">
                  <c:v>1009.2</c:v>
                </c:pt>
                <c:pt idx="92">
                  <c:v>1009.3000000000001</c:v>
                </c:pt>
                <c:pt idx="93">
                  <c:v>1009.4000000000001</c:v>
                </c:pt>
                <c:pt idx="94">
                  <c:v>1009.5000000000001</c:v>
                </c:pt>
                <c:pt idx="95">
                  <c:v>1009.6</c:v>
                </c:pt>
                <c:pt idx="96">
                  <c:v>1009.7</c:v>
                </c:pt>
                <c:pt idx="97">
                  <c:v>1009.8000000000001</c:v>
                </c:pt>
                <c:pt idx="98">
                  <c:v>1009.9</c:v>
                </c:pt>
                <c:pt idx="99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85A-B711-0F89F92528DF}"/>
            </c:ext>
          </c:extLst>
        </c:ser>
        <c:ser>
          <c:idx val="1"/>
          <c:order val="1"/>
          <c:tx>
            <c:v>Esponenziale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Interessi!$B$32:$B$131</c:f>
              <c:numCache>
                <c:formatCode>General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0.35000000000000003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0.41000000000000003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0.47000000000000003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0.57000000000000006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0.69000000000000006</c:v>
                </c:pt>
                <c:pt idx="69">
                  <c:v>0.70000000000000007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0.82000000000000006</c:v>
                </c:pt>
                <c:pt idx="82">
                  <c:v>0.83000000000000007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0.94000000000000006</c:v>
                </c:pt>
                <c:pt idx="94">
                  <c:v>0.95000000000000007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cat>
          <c:val>
            <c:numRef>
              <c:f>Interessi!$D$32:$D$131</c:f>
              <c:numCache>
                <c:formatCode>General</c:formatCode>
                <c:ptCount val="100"/>
                <c:pt idx="0">
                  <c:v>1000.009995053281</c:v>
                </c:pt>
                <c:pt idx="1">
                  <c:v>1000.0199902064633</c:v>
                </c:pt>
                <c:pt idx="2">
                  <c:v>1000.0299854595473</c:v>
                </c:pt>
                <c:pt idx="3">
                  <c:v>1000.0399808125346</c:v>
                </c:pt>
                <c:pt idx="4">
                  <c:v>1000.049976265426</c:v>
                </c:pt>
                <c:pt idx="5">
                  <c:v>1000.0599718182226</c:v>
                </c:pt>
                <c:pt idx="6">
                  <c:v>1000.0699674709252</c:v>
                </c:pt>
                <c:pt idx="7">
                  <c:v>1000.0799632235348</c:v>
                </c:pt>
                <c:pt idx="8">
                  <c:v>1000.0899590760525</c:v>
                </c:pt>
                <c:pt idx="9">
                  <c:v>1000.0999550284793</c:v>
                </c:pt>
                <c:pt idx="10">
                  <c:v>1000.1099510808162</c:v>
                </c:pt>
                <c:pt idx="11">
                  <c:v>1000.1199472330642</c:v>
                </c:pt>
                <c:pt idx="12">
                  <c:v>1000.1299434852242</c:v>
                </c:pt>
                <c:pt idx="13">
                  <c:v>1000.1399398372972</c:v>
                </c:pt>
                <c:pt idx="14">
                  <c:v>1000.1499362892845</c:v>
                </c:pt>
                <c:pt idx="15">
                  <c:v>1000.1599328411868</c:v>
                </c:pt>
                <c:pt idx="16">
                  <c:v>1000.169929493005</c:v>
                </c:pt>
                <c:pt idx="17">
                  <c:v>1000.1799262447404</c:v>
                </c:pt>
                <c:pt idx="18">
                  <c:v>1000.189923096394</c:v>
                </c:pt>
                <c:pt idx="19">
                  <c:v>1000.1999200479663</c:v>
                </c:pt>
                <c:pt idx="20">
                  <c:v>1000.2099170994589</c:v>
                </c:pt>
                <c:pt idx="21">
                  <c:v>1000.2199142508725</c:v>
                </c:pt>
                <c:pt idx="22">
                  <c:v>1000.2299115022084</c:v>
                </c:pt>
                <c:pt idx="23">
                  <c:v>1000.239908853467</c:v>
                </c:pt>
                <c:pt idx="24">
                  <c:v>1000.2499063046499</c:v>
                </c:pt>
                <c:pt idx="25">
                  <c:v>1000.2599038557578</c:v>
                </c:pt>
                <c:pt idx="26">
                  <c:v>1000.2699015067917</c:v>
                </c:pt>
                <c:pt idx="27">
                  <c:v>1000.2798992577526</c:v>
                </c:pt>
                <c:pt idx="28">
                  <c:v>1000.2898971086418</c:v>
                </c:pt>
                <c:pt idx="29">
                  <c:v>1000.2998950594599</c:v>
                </c:pt>
                <c:pt idx="30">
                  <c:v>1000.3098931102079</c:v>
                </c:pt>
                <c:pt idx="31">
                  <c:v>1000.3198912608873</c:v>
                </c:pt>
                <c:pt idx="32">
                  <c:v>1000.3298895114984</c:v>
                </c:pt>
                <c:pt idx="33">
                  <c:v>1000.3398878620426</c:v>
                </c:pt>
                <c:pt idx="34">
                  <c:v>1000.3498863125211</c:v>
                </c:pt>
                <c:pt idx="35">
                  <c:v>1000.3598848629345</c:v>
                </c:pt>
                <c:pt idx="36">
                  <c:v>1000.369883513284</c:v>
                </c:pt>
                <c:pt idx="37">
                  <c:v>1000.3798822635704</c:v>
                </c:pt>
                <c:pt idx="38">
                  <c:v>1000.3898811137948</c:v>
                </c:pt>
                <c:pt idx="39">
                  <c:v>1000.3998800639584</c:v>
                </c:pt>
                <c:pt idx="40">
                  <c:v>1000.4098791140618</c:v>
                </c:pt>
                <c:pt idx="41">
                  <c:v>1000.4198782641065</c:v>
                </c:pt>
                <c:pt idx="42">
                  <c:v>1000.4298775140932</c:v>
                </c:pt>
                <c:pt idx="43">
                  <c:v>1000.4398768640231</c:v>
                </c:pt>
                <c:pt idx="44">
                  <c:v>1000.4498763138967</c:v>
                </c:pt>
                <c:pt idx="45">
                  <c:v>1000.4598758637155</c:v>
                </c:pt>
                <c:pt idx="46">
                  <c:v>1000.4698755134802</c:v>
                </c:pt>
                <c:pt idx="47">
                  <c:v>1000.4798752631921</c:v>
                </c:pt>
                <c:pt idx="48">
                  <c:v>1000.4898751128519</c:v>
                </c:pt>
                <c:pt idx="49">
                  <c:v>1000.499875062461</c:v>
                </c:pt>
                <c:pt idx="50">
                  <c:v>1000.5098751120198</c:v>
                </c:pt>
                <c:pt idx="51">
                  <c:v>1000.5198752615298</c:v>
                </c:pt>
                <c:pt idx="52">
                  <c:v>1000.5298755109917</c:v>
                </c:pt>
                <c:pt idx="53">
                  <c:v>1000.5398758604067</c:v>
                </c:pt>
                <c:pt idx="54">
                  <c:v>1000.5498763097758</c:v>
                </c:pt>
                <c:pt idx="55">
                  <c:v>1000.5598768591</c:v>
                </c:pt>
                <c:pt idx="56">
                  <c:v>1000.56987750838</c:v>
                </c:pt>
                <c:pt idx="57">
                  <c:v>1000.5798782576172</c:v>
                </c:pt>
                <c:pt idx="58">
                  <c:v>1000.5898791068122</c:v>
                </c:pt>
                <c:pt idx="59">
                  <c:v>1000.5998800559663</c:v>
                </c:pt>
                <c:pt idx="60">
                  <c:v>1000.6098811050805</c:v>
                </c:pt>
                <c:pt idx="61">
                  <c:v>1000.6198822541556</c:v>
                </c:pt>
                <c:pt idx="62">
                  <c:v>1000.6298835031928</c:v>
                </c:pt>
                <c:pt idx="63">
                  <c:v>1000.6398848521932</c:v>
                </c:pt>
                <c:pt idx="64">
                  <c:v>1000.6498863011575</c:v>
                </c:pt>
                <c:pt idx="65">
                  <c:v>1000.6598878500865</c:v>
                </c:pt>
                <c:pt idx="66">
                  <c:v>1000.6698894989819</c:v>
                </c:pt>
                <c:pt idx="67">
                  <c:v>1000.6798912478442</c:v>
                </c:pt>
                <c:pt idx="68">
                  <c:v>1000.6898930966746</c:v>
                </c:pt>
                <c:pt idx="69">
                  <c:v>1000.6998950454738</c:v>
                </c:pt>
                <c:pt idx="70">
                  <c:v>1000.7098970942432</c:v>
                </c:pt>
                <c:pt idx="71">
                  <c:v>1000.7198992429833</c:v>
                </c:pt>
                <c:pt idx="72">
                  <c:v>1000.7299014916957</c:v>
                </c:pt>
                <c:pt idx="73">
                  <c:v>1000.739903840381</c:v>
                </c:pt>
                <c:pt idx="74">
                  <c:v>1000.7499062890404</c:v>
                </c:pt>
                <c:pt idx="75">
                  <c:v>1000.7599088376749</c:v>
                </c:pt>
                <c:pt idx="76">
                  <c:v>1000.7699114862851</c:v>
                </c:pt>
                <c:pt idx="77">
                  <c:v>1000.7799142348725</c:v>
                </c:pt>
                <c:pt idx="78">
                  <c:v>1000.789917083438</c:v>
                </c:pt>
                <c:pt idx="79">
                  <c:v>1000.7999200319824</c:v>
                </c:pt>
                <c:pt idx="80">
                  <c:v>1000.8099230805068</c:v>
                </c:pt>
                <c:pt idx="81">
                  <c:v>1000.819926229012</c:v>
                </c:pt>
                <c:pt idx="82">
                  <c:v>1000.8299294774996</c:v>
                </c:pt>
                <c:pt idx="83">
                  <c:v>1000.8399328259699</c:v>
                </c:pt>
                <c:pt idx="84">
                  <c:v>1000.8499362744243</c:v>
                </c:pt>
                <c:pt idx="85">
                  <c:v>1000.8599398228637</c:v>
                </c:pt>
                <c:pt idx="86">
                  <c:v>1000.869943471289</c:v>
                </c:pt>
                <c:pt idx="87">
                  <c:v>1000.8799472197014</c:v>
                </c:pt>
                <c:pt idx="88">
                  <c:v>1000.8899510681017</c:v>
                </c:pt>
                <c:pt idx="89">
                  <c:v>1000.8999550164912</c:v>
                </c:pt>
                <c:pt idx="90">
                  <c:v>1000.9099590648707</c:v>
                </c:pt>
                <c:pt idx="91">
                  <c:v>1000.9199632132411</c:v>
                </c:pt>
                <c:pt idx="92">
                  <c:v>1000.9299674616035</c:v>
                </c:pt>
                <c:pt idx="93">
                  <c:v>1000.9399718099587</c:v>
                </c:pt>
                <c:pt idx="94">
                  <c:v>1000.9499762583081</c:v>
                </c:pt>
                <c:pt idx="95">
                  <c:v>1000.9599808066525</c:v>
                </c:pt>
                <c:pt idx="96">
                  <c:v>1000.969985454993</c:v>
                </c:pt>
                <c:pt idx="97">
                  <c:v>1000.9799902033303</c:v>
                </c:pt>
                <c:pt idx="98">
                  <c:v>1000.9899950516657</c:v>
                </c:pt>
                <c:pt idx="99">
                  <c:v>1000.9999999999999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85A-B711-0F89F925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27824"/>
        <c:axId val="203024080"/>
      </c:lineChart>
      <c:catAx>
        <c:axId val="20302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024080"/>
        <c:crosses val="autoZero"/>
        <c:auto val="1"/>
        <c:lblAlgn val="ctr"/>
        <c:lblOffset val="100"/>
        <c:noMultiLvlLbl val="0"/>
      </c:catAx>
      <c:valAx>
        <c:axId val="203024080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02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x=Erba</a:t>
            </a:r>
          </a:p>
          <a:p>
            <a:pPr>
              <a:defRPr/>
            </a:pPr>
            <a:r>
              <a:rPr lang="it-IT"/>
              <a:t>e </a:t>
            </a:r>
          </a:p>
          <a:p>
            <a:pPr>
              <a:defRPr/>
            </a:pPr>
            <a:r>
              <a:rPr lang="it-IT"/>
              <a:t>y=Pecore</a:t>
            </a:r>
          </a:p>
        </c:rich>
      </c:tx>
      <c:layout>
        <c:manualLayout>
          <c:xMode val="edge"/>
          <c:yMode val="edge"/>
          <c:x val="0.75944189324274114"/>
          <c:y val="7.6254387233315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5002938065577624E-2"/>
          <c:y val="4.1765753031929427E-2"/>
          <c:w val="0.91216494027799899"/>
          <c:h val="0.9026787654930094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ErbaPecore!$AA$3:$AA$13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0.99500000000000011</c:v>
                </c:pt>
                <c:pt idx="3">
                  <c:v>0.98480125000000018</c:v>
                </c:pt>
                <c:pt idx="4">
                  <c:v>0.96933260746578154</c:v>
                </c:pt>
                <c:pt idx="5">
                  <c:v>0.94866945768103172</c:v>
                </c:pt>
                <c:pt idx="6">
                  <c:v>0.92304525062264697</c:v>
                </c:pt>
                <c:pt idx="7">
                  <c:v>0.89285312242641435</c:v>
                </c:pt>
                <c:pt idx="8">
                  <c:v>0.8586358984140684</c:v>
                </c:pt>
                <c:pt idx="9">
                  <c:v>0.8210641003844672</c:v>
                </c:pt>
                <c:pt idx="10">
                  <c:v>0.78090322331051665</c:v>
                </c:pt>
              </c:numCache>
            </c:numRef>
          </c:xVal>
          <c:yVal>
            <c:numRef>
              <c:f>ErbaPecore!$AB$3:$AB$13</c:f>
              <c:numCache>
                <c:formatCode>General</c:formatCode>
                <c:ptCount val="11"/>
                <c:pt idx="0">
                  <c:v>1</c:v>
                </c:pt>
                <c:pt idx="1">
                  <c:v>1.05</c:v>
                </c:pt>
                <c:pt idx="2">
                  <c:v>1.1025</c:v>
                </c:pt>
                <c:pt idx="3">
                  <c:v>1.1570737499999999</c:v>
                </c:pt>
                <c:pt idx="4">
                  <c:v>1.2131688300342187</c:v>
                </c:pt>
                <c:pt idx="5">
                  <c:v>1.2701067990638357</c:v>
                </c:pt>
                <c:pt idx="6">
                  <c:v>1.327092611937132</c:v>
                </c:pt>
                <c:pt idx="7">
                  <c:v>1.3832346345987725</c:v>
                </c:pt>
                <c:pt idx="8">
                  <c:v>1.4375754391238214</c:v>
                </c:pt>
                <c:pt idx="9">
                  <c:v>1.4891320550386384</c:v>
                </c:pt>
                <c:pt idx="10">
                  <c:v>1.5369427393991038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89-441B-B4B2-71D1F5EA14AF}"/>
            </c:ext>
          </c:extLst>
        </c:ser>
        <c:ser>
          <c:idx val="1"/>
          <c:order val="1"/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ErbaPecore!$AC$3:$AC$13</c:f>
              <c:numCache>
                <c:formatCode>General</c:formatCode>
                <c:ptCount val="11"/>
                <c:pt idx="0">
                  <c:v>0.78090322331051665</c:v>
                </c:pt>
                <c:pt idx="1">
                  <c:v>0.73897319171752285</c:v>
                </c:pt>
                <c:pt idx="2">
                  <c:v>0.69610417773426458</c:v>
                </c:pt>
                <c:pt idx="3">
                  <c:v>0.6530935370153067</c:v>
                </c:pt>
                <c:pt idx="4">
                  <c:v>0.61066833753436867</c:v>
                </c:pt>
                <c:pt idx="5">
                  <c:v>0.56945689059245164</c:v>
                </c:pt>
                <c:pt idx="6">
                  <c:v>0.52997112173548144</c:v>
                </c:pt>
                <c:pt idx="7">
                  <c:v>0.49259992968935173</c:v>
                </c:pt>
                <c:pt idx="8">
                  <c:v>0.45761224164001757</c:v>
                </c:pt>
                <c:pt idx="9">
                  <c:v>0.42516752520015083</c:v>
                </c:pt>
                <c:pt idx="10">
                  <c:v>0.39533113403486464</c:v>
                </c:pt>
              </c:numCache>
            </c:numRef>
          </c:xVal>
          <c:yVal>
            <c:numRef>
              <c:f>ErbaPecore!$AD$3:$AD$13</c:f>
              <c:numCache>
                <c:formatCode>General</c:formatCode>
                <c:ptCount val="11"/>
                <c:pt idx="0">
                  <c:v>1.5369427393991038</c:v>
                </c:pt>
                <c:pt idx="1">
                  <c:v>1.5801159563531941</c:v>
                </c:pt>
                <c:pt idx="2">
                  <c:v>1.617876491690545</c:v>
                </c:pt>
                <c:pt idx="3">
                  <c:v>1.649603725598402</c:v>
                </c:pt>
                <c:pt idx="4">
                  <c:v>1.6748580925009504</c:v>
                </c:pt>
                <c:pt idx="5">
                  <c:v>1.6933934685712568</c:v>
                </c:pt>
                <c:pt idx="6">
                  <c:v>1.7051552530589094</c:v>
                </c:pt>
                <c:pt idx="7">
                  <c:v>1.7102657946256417</c:v>
                </c:pt>
                <c:pt idx="8">
                  <c:v>1.7090001859126289</c:v>
                </c:pt>
                <c:pt idx="9">
                  <c:v>1.7017561172208657</c:v>
                </c:pt>
                <c:pt idx="10">
                  <c:v>1.6890214550451237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89-441B-B4B2-71D1F5EA14AF}"/>
            </c:ext>
          </c:extLst>
        </c:ser>
        <c:ser>
          <c:idx val="2"/>
          <c:order val="2"/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ErbaPecore!$AE$3:$AE$13</c:f>
              <c:numCache>
                <c:formatCode>General</c:formatCode>
                <c:ptCount val="11"/>
                <c:pt idx="0">
                  <c:v>0.39533113403486464</c:v>
                </c:pt>
                <c:pt idx="1">
                  <c:v>0.3680919707151305</c:v>
                </c:pt>
                <c:pt idx="2">
                  <c:v>0.34338038647689378</c:v>
                </c:pt>
                <c:pt idx="3">
                  <c:v>0.32108482478044792</c:v>
                </c:pt>
                <c:pt idx="4">
                  <c:v>0.30106630678704199</c:v>
                </c:pt>
                <c:pt idx="5">
                  <c:v>0.2831703583567593</c:v>
                </c:pt>
                <c:pt idx="6">
                  <c:v>0.2672363488300174</c:v>
                </c:pt>
                <c:pt idx="7">
                  <c:v>0.25310444984420499</c:v>
                </c:pt>
                <c:pt idx="8">
                  <c:v>0.2406205485397776</c:v>
                </c:pt>
                <c:pt idx="9">
                  <c:v>0.22963949313083198</c:v>
                </c:pt>
                <c:pt idx="10">
                  <c:v>0.22002703878700589</c:v>
                </c:pt>
              </c:numCache>
            </c:numRef>
          </c:xVal>
          <c:yVal>
            <c:numRef>
              <c:f>ErbaPecore!$AF$3:$AF$13</c:f>
              <c:numCache>
                <c:formatCode>General</c:formatCode>
                <c:ptCount val="11"/>
                <c:pt idx="0">
                  <c:v>1.6890214550451237</c:v>
                </c:pt>
                <c:pt idx="1">
                  <c:v>1.671342659016088</c:v>
                </c:pt>
                <c:pt idx="2">
                  <c:v>1.6492963073750333</c:v>
                </c:pt>
                <c:pt idx="3">
                  <c:v>1.6234650923504168</c:v>
                </c:pt>
                <c:pt idx="4">
                  <c:v>1.5944188382043465</c:v>
                </c:pt>
                <c:pt idx="5">
                  <c:v>1.562700475403116</c:v>
                </c:pt>
                <c:pt idx="6">
                  <c:v>1.5288164969953779</c:v>
                </c:pt>
                <c:pt idx="7">
                  <c:v>1.4932312060144231</c:v>
                </c:pt>
                <c:pt idx="8">
                  <c:v>1.4563639920025497</c:v>
                </c:pt>
                <c:pt idx="9">
                  <c:v>1.4185889026653455</c:v>
                </c:pt>
                <c:pt idx="10">
                  <c:v>1.3802358611889876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9-441B-B4B2-71D1F5EA14AF}"/>
            </c:ext>
          </c:extLst>
        </c:ser>
        <c:ser>
          <c:idx val="3"/>
          <c:order val="3"/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ErbaPecore!$AG$3:$AG$13</c:f>
              <c:numCache>
                <c:formatCode>General</c:formatCode>
                <c:ptCount val="11"/>
                <c:pt idx="0">
                  <c:v>0.22002703878700589</c:v>
                </c:pt>
                <c:pt idx="1">
                  <c:v>0.21166082172920189</c:v>
                </c:pt>
                <c:pt idx="2">
                  <c:v>0.20443063645293663</c:v>
                </c:pt>
                <c:pt idx="3">
                  <c:v>0.19823823607699881</c:v>
                </c:pt>
                <c:pt idx="4">
                  <c:v>0.19299682522841805</c:v>
                </c:pt>
                <c:pt idx="5">
                  <c:v>0.1886303715349468</c:v>
                </c:pt>
                <c:pt idx="6">
                  <c:v>0.18507282650307796</c:v>
                </c:pt>
                <c:pt idx="7">
                  <c:v>0.18226731891198614</c:v>
                </c:pt>
                <c:pt idx="8">
                  <c:v>0.18016536287255239</c:v>
                </c:pt>
                <c:pt idx="9">
                  <c:v>0.17872610721518123</c:v>
                </c:pt>
                <c:pt idx="10">
                  <c:v>0.17791564173551266</c:v>
                </c:pt>
              </c:numCache>
            </c:numRef>
          </c:xVal>
          <c:yVal>
            <c:numRef>
              <c:f>ErbaPecore!$AH$3:$AH$13</c:f>
              <c:numCache>
                <c:formatCode>General</c:formatCode>
                <c:ptCount val="11"/>
                <c:pt idx="0">
                  <c:v>1.3802358611889876</c:v>
                </c:pt>
                <c:pt idx="1">
                  <c:v>1.3415929890660427</c:v>
                </c:pt>
                <c:pt idx="2">
                  <c:v>1.3029096070619262</c:v>
                </c:pt>
                <c:pt idx="3">
                  <c:v>1.2643995907300614</c:v>
                </c:pt>
                <c:pt idx="4">
                  <c:v>1.2262448456498389</c:v>
                </c:pt>
                <c:pt idx="5">
                  <c:v>1.1885987395836599</c:v>
                </c:pt>
                <c:pt idx="6">
                  <c:v>1.1515893847898404</c:v>
                </c:pt>
                <c:pt idx="7">
                  <c:v>1.1153227057917481</c:v>
                </c:pt>
                <c:pt idx="8">
                  <c:v>1.0798852584327929</c:v>
                </c:pt>
                <c:pt idx="9">
                  <c:v>1.0453467874557796</c:v>
                </c:pt>
                <c:pt idx="10">
                  <c:v>1.0117625242841772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89-441B-B4B2-71D1F5EA14AF}"/>
            </c:ext>
          </c:extLst>
        </c:ser>
        <c:ser>
          <c:idx val="4"/>
          <c:order val="4"/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ErbaPecore!$AI$3:$AI$13</c:f>
              <c:numCache>
                <c:formatCode>General</c:formatCode>
                <c:ptCount val="11"/>
                <c:pt idx="0">
                  <c:v>0.17791564173551266</c:v>
                </c:pt>
                <c:pt idx="1">
                  <c:v>0.17770636802986781</c:v>
                </c:pt>
                <c:pt idx="2">
                  <c:v>0.17807643734832312</c:v>
                </c:pt>
                <c:pt idx="3">
                  <c:v>0.17900925440864157</c:v>
                </c:pt>
                <c:pt idx="4">
                  <c:v>0.18049304392699633</c:v>
                </c:pt>
                <c:pt idx="5">
                  <c:v>0.18252047533705076</c:v>
                </c:pt>
                <c:pt idx="6">
                  <c:v>0.18508834049517356</c:v>
                </c:pt>
                <c:pt idx="7">
                  <c:v>0.18819727889328441</c:v>
                </c:pt>
                <c:pt idx="8">
                  <c:v>0.1918515448689086</c:v>
                </c:pt>
                <c:pt idx="9">
                  <c:v>0.19605881140573847</c:v>
                </c:pt>
                <c:pt idx="10">
                  <c:v>0.20083000528088765</c:v>
                </c:pt>
              </c:numCache>
            </c:numRef>
          </c:xVal>
          <c:yVal>
            <c:numRef>
              <c:f>ErbaPecore!$AJ$3:$AJ$13</c:f>
              <c:numCache>
                <c:formatCode>General</c:formatCode>
                <c:ptCount val="11"/>
                <c:pt idx="0">
                  <c:v>1.0117625242841772</c:v>
                </c:pt>
                <c:pt idx="1">
                  <c:v>0.97917523594916445</c:v>
                </c:pt>
                <c:pt idx="2">
                  <c:v>0.94761704163623761</c:v>
                </c:pt>
                <c:pt idx="3">
                  <c:v>0.91711101622893954</c:v>
                </c:pt>
                <c:pt idx="4">
                  <c:v>0.88767260134000192</c:v>
                </c:pt>
                <c:pt idx="5">
                  <c:v>0.85931084425564697</c:v>
                </c:pt>
                <c:pt idx="6">
                  <c:v>0.83202948441844693</c:v>
                </c:pt>
                <c:pt idx="7">
                  <c:v>0.80582790584893105</c:v>
                </c:pt>
                <c:pt idx="8">
                  <c:v>0.78070197247018869</c:v>
                </c:pt>
                <c:pt idx="9">
                  <c:v>0.75664476179674012</c:v>
                </c:pt>
                <c:pt idx="10">
                  <c:v>0.73364721097232777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89-441B-B4B2-71D1F5EA14AF}"/>
            </c:ext>
          </c:extLst>
        </c:ser>
        <c:ser>
          <c:idx val="5"/>
          <c:order val="5"/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ErbaPecore!$AK$3:$AK$13</c:f>
              <c:numCache>
                <c:formatCode>General</c:formatCode>
                <c:ptCount val="11"/>
                <c:pt idx="0">
                  <c:v>0.20083000528088765</c:v>
                </c:pt>
                <c:pt idx="1">
                  <c:v>0.20617916848358833</c:v>
                </c:pt>
                <c:pt idx="2">
                  <c:v>0.21212334096685015</c:v>
                </c:pt>
                <c:pt idx="3">
                  <c:v>0.21868245987194249</c:v>
                </c:pt>
                <c:pt idx="4">
                  <c:v>0.22587927036591529</c:v>
                </c:pt>
                <c:pt idx="5">
                  <c:v>0.23373924313945643</c:v>
                </c:pt>
                <c:pt idx="6">
                  <c:v>0.24229049341320305</c:v>
                </c:pt>
                <c:pt idx="7">
                  <c:v>0.25156369598301209</c:v>
                </c:pt>
                <c:pt idx="8">
                  <c:v>0.26159199038627212</c:v>
                </c:pt>
                <c:pt idx="9">
                  <c:v>0.27241086967877381</c:v>
                </c:pt>
                <c:pt idx="10">
                  <c:v>0.28405804556017644</c:v>
                </c:pt>
              </c:numCache>
            </c:numRef>
          </c:xVal>
          <c:yVal>
            <c:numRef>
              <c:f>ErbaPecore!$AL$3:$AL$13</c:f>
              <c:numCache>
                <c:formatCode>General</c:formatCode>
                <c:ptCount val="11"/>
                <c:pt idx="0">
                  <c:v>0.73364721097232777</c:v>
                </c:pt>
                <c:pt idx="1">
                  <c:v>0.7116986877490995</c:v>
                </c:pt>
                <c:pt idx="2">
                  <c:v>0.69078749772674153</c:v>
                </c:pt>
                <c:pt idx="3">
                  <c:v>0.67090133803199714</c:v>
                </c:pt>
                <c:pt idx="4">
                  <c:v>0.65202770662361875</c:v>
                </c:pt>
                <c:pt idx="5">
                  <c:v>0.6341542755554882</c:v>
                </c:pt>
                <c:pt idx="6">
                  <c:v>0.61726923581791271</c:v>
                </c:pt>
                <c:pt idx="7">
                  <c:v>0.6013616207985284</c:v>
                </c:pt>
                <c:pt idx="8">
                  <c:v>0.5864216149536432</c:v>
                </c:pt>
                <c:pt idx="9">
                  <c:v>0.57244085395208666</c:v>
                </c:pt>
                <c:pt idx="10">
                  <c:v>0.55941272234095707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89-441B-B4B2-71D1F5EA14AF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ErbaPecore!$AM$3:$AM$13</c:f>
              <c:numCache>
                <c:formatCode>General</c:formatCode>
                <c:ptCount val="11"/>
                <c:pt idx="0">
                  <c:v>0.28405804556017644</c:v>
                </c:pt>
                <c:pt idx="1">
                  <c:v>0.29657328165922708</c:v>
                </c:pt>
                <c:pt idx="2">
                  <c:v>0.30999818566935344</c:v>
                </c:pt>
                <c:pt idx="3">
                  <c:v>0.32437594969123462</c:v>
                </c:pt>
                <c:pt idx="4">
                  <c:v>0.33975102657060807</c:v>
                </c:pt>
                <c:pt idx="5">
                  <c:v>0.35616872819598799</c:v>
                </c:pt>
                <c:pt idx="6">
                  <c:v>0.37367472962284554</c:v>
                </c:pt>
                <c:pt idx="7">
                  <c:v>0.39231446050290913</c:v>
                </c:pt>
                <c:pt idx="8">
                  <c:v>0.41213236261227432</c:v>
                </c:pt>
                <c:pt idx="9">
                  <c:v>0.43317098929607961</c:v>
                </c:pt>
                <c:pt idx="10">
                  <c:v>0.45546991940816112</c:v>
                </c:pt>
              </c:numCache>
            </c:numRef>
          </c:xVal>
          <c:yVal>
            <c:numRef>
              <c:f>ErbaPecore!$AN$3:$AN$13</c:f>
              <c:numCache>
                <c:formatCode>General</c:formatCode>
                <c:ptCount val="11"/>
                <c:pt idx="0">
                  <c:v>0.55941272234095707</c:v>
                </c:pt>
                <c:pt idx="1">
                  <c:v>0.54733265468087622</c:v>
                </c:pt>
                <c:pt idx="2">
                  <c:v>0.53619844610262879</c:v>
                </c:pt>
                <c:pt idx="3">
                  <c:v>0.52601057834255149</c:v>
                </c:pt>
                <c:pt idx="4">
                  <c:v>0.51677256751517398</c:v>
                </c:pt>
                <c:pt idx="5">
                  <c:v>0.50849134017109621</c:v>
                </c:pt>
                <c:pt idx="6">
                  <c:v>0.50117764455528269</c:v>
                </c:pt>
                <c:pt idx="7">
                  <c:v>0.49484650440973954</c:v>
                </c:pt>
                <c:pt idx="8">
                  <c:v>0.48951772313017833</c:v>
                </c:pt>
                <c:pt idx="9">
                  <c:v>0.48521644655109158</c:v>
                </c:pt>
                <c:pt idx="10">
                  <c:v>0.48197379304106347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989-441B-B4B2-71D1F5EA14AF}"/>
            </c:ext>
          </c:extLst>
        </c:ser>
        <c:ser>
          <c:idx val="7"/>
          <c:order val="7"/>
          <c:spPr>
            <a:ln w="1905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ErbaPecore!$AO$3:$AO$13</c:f>
              <c:numCache>
                <c:formatCode>General</c:formatCode>
                <c:ptCount val="11"/>
                <c:pt idx="0">
                  <c:v>0.45546991940816112</c:v>
                </c:pt>
                <c:pt idx="1">
                  <c:v>0.47906445488165139</c:v>
                </c:pt>
                <c:pt idx="2">
                  <c:v>0.50398406752983971</c:v>
                </c:pt>
                <c:pt idx="3">
                  <c:v>0.53025055722510694</c:v>
                </c:pt>
                <c:pt idx="4">
                  <c:v>0.55787588051686143</c:v>
                </c:pt>
                <c:pt idx="5">
                  <c:v>0.5868596064464644</c:v>
                </c:pt>
                <c:pt idx="6">
                  <c:v>0.61718595540942722</c:v>
                </c:pt>
                <c:pt idx="7">
                  <c:v>0.64882037827272698</c:v>
                </c:pt>
                <c:pt idx="8">
                  <c:v>0.68170563778958548</c:v>
                </c:pt>
                <c:pt idx="9">
                  <c:v>0.71575736431732107</c:v>
                </c:pt>
                <c:pt idx="10">
                  <c:v>0.75085907513729022</c:v>
                </c:pt>
              </c:numCache>
            </c:numRef>
          </c:xVal>
          <c:yVal>
            <c:numRef>
              <c:f>ErbaPecore!$AP$3:$AP$13</c:f>
              <c:numCache>
                <c:formatCode>General</c:formatCode>
                <c:ptCount val="11"/>
                <c:pt idx="0">
                  <c:v>0.48197379304106347</c:v>
                </c:pt>
                <c:pt idx="1">
                  <c:v>0.47982755985633618</c:v>
                </c:pt>
                <c:pt idx="2">
                  <c:v>0.47882301470349625</c:v>
                </c:pt>
                <c:pt idx="3">
                  <c:v>0.47901378102603825</c:v>
                </c:pt>
                <c:pt idx="4">
                  <c:v>0.48046282440549254</c:v>
                </c:pt>
                <c:pt idx="5">
                  <c:v>0.48324354530730113</c:v>
                </c:pt>
                <c:pt idx="6">
                  <c:v>0.48744097972361977</c:v>
                </c:pt>
                <c:pt idx="7">
                  <c:v>0.49315310341508173</c:v>
                </c:pt>
                <c:pt idx="8">
                  <c:v>0.5004922265547419</c:v>
                </c:pt>
                <c:pt idx="9">
                  <c:v>0.50958645247822776</c:v>
                </c:pt>
                <c:pt idx="10">
                  <c:v>0.52058115546607941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989-441B-B4B2-71D1F5EA14AF}"/>
            </c:ext>
          </c:extLst>
        </c:ser>
        <c:ser>
          <c:idx val="8"/>
          <c:order val="8"/>
          <c:spPr>
            <a:ln w="19050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ErbaPecore!$AQ$3:$AQ$13</c:f>
              <c:numCache>
                <c:formatCode>General</c:formatCode>
                <c:ptCount val="11"/>
                <c:pt idx="0">
                  <c:v>0.75085907513729022</c:v>
                </c:pt>
                <c:pt idx="1">
                  <c:v>0.78685667415830307</c:v>
                </c:pt>
                <c:pt idx="2">
                  <c:v>0.82355249005337328</c:v>
                </c:pt>
                <c:pt idx="3">
                  <c:v>0.86069897027684161</c:v>
                </c:pt>
                <c:pt idx="4">
                  <c:v>0.89799223087774971</c:v>
                </c:pt>
                <c:pt idx="5">
                  <c:v>0.93506577268849611</c:v>
                </c:pt>
                <c:pt idx="6">
                  <c:v>0.97148481775165485</c:v>
                </c:pt>
                <c:pt idx="7">
                  <c:v>1.0067418979110709</c:v>
                </c:pt>
                <c:pt idx="8">
                  <c:v>1.0402545376797174</c:v>
                </c:pt>
                <c:pt idx="9">
                  <c:v>1.0713661045604832</c:v>
                </c:pt>
                <c:pt idx="10">
                  <c:v>1.099351127034778</c:v>
                </c:pt>
              </c:numCache>
            </c:numRef>
          </c:xVal>
          <c:yVal>
            <c:numRef>
              <c:f>ErbaPecore!$AR$3:$AR$13</c:f>
              <c:numCache>
                <c:formatCode>General</c:formatCode>
                <c:ptCount val="11"/>
                <c:pt idx="0">
                  <c:v>0.52058115546607941</c:v>
                </c:pt>
                <c:pt idx="1">
                  <c:v>0.53364040618549169</c:v>
                </c:pt>
                <c:pt idx="2">
                  <c:v>0.54894823739697729</c:v>
                </c:pt>
                <c:pt idx="3">
                  <c:v>0.56670959430899748</c:v>
                </c:pt>
                <c:pt idx="4">
                  <c:v>0.58715075102032366</c:v>
                </c:pt>
                <c:pt idx="5">
                  <c:v>0.61051889474633614</c:v>
                </c:pt>
                <c:pt idx="6">
                  <c:v>0.63708048221471025</c:v>
                </c:pt>
                <c:pt idx="7">
                  <c:v>0.66711785971972415</c:v>
                </c:pt>
                <c:pt idx="8">
                  <c:v>0.70092351675619857</c:v>
                </c:pt>
                <c:pt idx="9">
                  <c:v>0.7387912278055947</c:v>
                </c:pt>
                <c:pt idx="10">
                  <c:v>0.78100325439706864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989-441B-B4B2-71D1F5EA14AF}"/>
            </c:ext>
          </c:extLst>
        </c:ser>
        <c:ser>
          <c:idx val="9"/>
          <c:order val="9"/>
          <c:spPr>
            <a:ln w="1905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ErbaPecore!$AS$3:$AS$13</c:f>
              <c:numCache>
                <c:formatCode>General</c:formatCode>
                <c:ptCount val="11"/>
                <c:pt idx="0">
                  <c:v>1.099351127034778</c:v>
                </c:pt>
                <c:pt idx="1">
                  <c:v>1.1234265589443313</c:v>
                </c:pt>
                <c:pt idx="2">
                  <c:v>1.1427705293960226</c:v>
                </c:pt>
                <c:pt idx="3">
                  <c:v>1.1565499628133962</c:v>
                </c:pt>
                <c:pt idx="4">
                  <c:v>1.1639579662770918</c:v>
                </c:pt>
                <c:pt idx="5">
                  <c:v>1.1642609421177914</c:v>
                </c:pt>
                <c:pt idx="6">
                  <c:v>1.1568539151075683</c:v>
                </c:pt>
                <c:pt idx="7">
                  <c:v>1.1413205932367052</c:v>
                </c:pt>
                <c:pt idx="8">
                  <c:v>1.1174924191795708</c:v>
                </c:pt>
                <c:pt idx="9">
                  <c:v>1.0854987685200808</c:v>
                </c:pt>
                <c:pt idx="10">
                  <c:v>1.0457991959776476</c:v>
                </c:pt>
              </c:numCache>
            </c:numRef>
          </c:xVal>
          <c:yVal>
            <c:numRef>
              <c:f>ErbaPecore!$AT$3:$AT$13</c:f>
              <c:numCache>
                <c:formatCode>General</c:formatCode>
                <c:ptCount val="11"/>
                <c:pt idx="0">
                  <c:v>0.78100325439706864</c:v>
                </c:pt>
                <c:pt idx="1">
                  <c:v>0.82781277247113982</c:v>
                </c:pt>
                <c:pt idx="2">
                  <c:v>0.87942081929032467</c:v>
                </c:pt>
                <c:pt idx="3">
                  <c:v>0.93594739784803715</c:v>
                </c:pt>
                <c:pt idx="4">
                  <c:v>0.99739702077327952</c:v>
                </c:pt>
                <c:pt idx="5">
                  <c:v>1.0636199905216253</c:v>
                </c:pt>
                <c:pt idx="6">
                  <c:v>1.1342721122175463</c:v>
                </c:pt>
                <c:pt idx="7">
                  <c:v>1.2087772199882889</c:v>
                </c:pt>
                <c:pt idx="8">
                  <c:v>1.2862985923696795</c:v>
                </c:pt>
                <c:pt idx="9">
                  <c:v>1.3657265553286426</c:v>
                </c:pt>
                <c:pt idx="10">
                  <c:v>1.4456896769566516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989-441B-B4B2-71D1F5EA1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04112"/>
        <c:axId val="577904944"/>
      </c:scatterChart>
      <c:valAx>
        <c:axId val="57790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904944"/>
        <c:crosses val="autoZero"/>
        <c:crossBetween val="midCat"/>
      </c:valAx>
      <c:valAx>
        <c:axId val="5779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FFFF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90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Erba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ErbaPecore!$AA$3:$AA$103</c:f>
              <c:numCache>
                <c:formatCode>General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0.99500000000000011</c:v>
                </c:pt>
                <c:pt idx="3">
                  <c:v>0.98480125000000018</c:v>
                </c:pt>
                <c:pt idx="4">
                  <c:v>0.96933260746578154</c:v>
                </c:pt>
                <c:pt idx="5">
                  <c:v>0.94866945768103172</c:v>
                </c:pt>
                <c:pt idx="6">
                  <c:v>0.92304525062264697</c:v>
                </c:pt>
                <c:pt idx="7">
                  <c:v>0.89285312242641435</c:v>
                </c:pt>
                <c:pt idx="8">
                  <c:v>0.8586358984140684</c:v>
                </c:pt>
                <c:pt idx="9">
                  <c:v>0.8210641003844672</c:v>
                </c:pt>
                <c:pt idx="10">
                  <c:v>0.78090322331051665</c:v>
                </c:pt>
                <c:pt idx="11">
                  <c:v>0.73897319171752285</c:v>
                </c:pt>
                <c:pt idx="12">
                  <c:v>0.69610417773426458</c:v>
                </c:pt>
                <c:pt idx="13">
                  <c:v>0.6530935370153067</c:v>
                </c:pt>
                <c:pt idx="14">
                  <c:v>0.61066833753436867</c:v>
                </c:pt>
                <c:pt idx="15">
                  <c:v>0.56945689059245164</c:v>
                </c:pt>
                <c:pt idx="16">
                  <c:v>0.52997112173548144</c:v>
                </c:pt>
                <c:pt idx="17">
                  <c:v>0.49259992968935173</c:v>
                </c:pt>
                <c:pt idx="18">
                  <c:v>0.45761224164001757</c:v>
                </c:pt>
                <c:pt idx="19">
                  <c:v>0.42516752520015083</c:v>
                </c:pt>
                <c:pt idx="20">
                  <c:v>0.39533113403486464</c:v>
                </c:pt>
                <c:pt idx="21">
                  <c:v>0.3680919707151305</c:v>
                </c:pt>
                <c:pt idx="22">
                  <c:v>0.34338038647689378</c:v>
                </c:pt>
                <c:pt idx="23">
                  <c:v>0.32108482478044792</c:v>
                </c:pt>
                <c:pt idx="24">
                  <c:v>0.30106630678704199</c:v>
                </c:pt>
                <c:pt idx="25">
                  <c:v>0.2831703583567593</c:v>
                </c:pt>
                <c:pt idx="26">
                  <c:v>0.2672363488300174</c:v>
                </c:pt>
                <c:pt idx="27">
                  <c:v>0.25310444984420499</c:v>
                </c:pt>
                <c:pt idx="28">
                  <c:v>0.2406205485397776</c:v>
                </c:pt>
                <c:pt idx="29">
                  <c:v>0.22963949313083198</c:v>
                </c:pt>
                <c:pt idx="30">
                  <c:v>0.22002703878700589</c:v>
                </c:pt>
                <c:pt idx="31">
                  <c:v>0.21166082172920189</c:v>
                </c:pt>
                <c:pt idx="32">
                  <c:v>0.20443063645293663</c:v>
                </c:pt>
                <c:pt idx="33">
                  <c:v>0.19823823607699881</c:v>
                </c:pt>
                <c:pt idx="34">
                  <c:v>0.19299682522841805</c:v>
                </c:pt>
                <c:pt idx="35">
                  <c:v>0.1886303715349468</c:v>
                </c:pt>
                <c:pt idx="36">
                  <c:v>0.18507282650307796</c:v>
                </c:pt>
                <c:pt idx="37">
                  <c:v>0.18226731891198614</c:v>
                </c:pt>
                <c:pt idx="38">
                  <c:v>0.18016536287255239</c:v>
                </c:pt>
                <c:pt idx="39">
                  <c:v>0.17872610721518123</c:v>
                </c:pt>
                <c:pt idx="40">
                  <c:v>0.17791564173551266</c:v>
                </c:pt>
                <c:pt idx="41">
                  <c:v>0.17770636802986781</c:v>
                </c:pt>
                <c:pt idx="42">
                  <c:v>0.17807643734832312</c:v>
                </c:pt>
                <c:pt idx="43">
                  <c:v>0.17900925440864157</c:v>
                </c:pt>
                <c:pt idx="44">
                  <c:v>0.18049304392699633</c:v>
                </c:pt>
                <c:pt idx="45">
                  <c:v>0.18252047533705076</c:v>
                </c:pt>
                <c:pt idx="46">
                  <c:v>0.18508834049517356</c:v>
                </c:pt>
                <c:pt idx="47">
                  <c:v>0.18819727889328441</c:v>
                </c:pt>
                <c:pt idx="48">
                  <c:v>0.1918515448689086</c:v>
                </c:pt>
                <c:pt idx="49">
                  <c:v>0.19605881140573847</c:v>
                </c:pt>
                <c:pt idx="50">
                  <c:v>0.20083000528088765</c:v>
                </c:pt>
                <c:pt idx="51">
                  <c:v>0.20617916848358833</c:v>
                </c:pt>
                <c:pt idx="52">
                  <c:v>0.21212334096685015</c:v>
                </c:pt>
                <c:pt idx="53">
                  <c:v>0.21868245987194249</c:v>
                </c:pt>
                <c:pt idx="54">
                  <c:v>0.22587927036591529</c:v>
                </c:pt>
                <c:pt idx="55">
                  <c:v>0.23373924313945643</c:v>
                </c:pt>
                <c:pt idx="56">
                  <c:v>0.24229049341320305</c:v>
                </c:pt>
                <c:pt idx="57">
                  <c:v>0.25156369598301209</c:v>
                </c:pt>
                <c:pt idx="58">
                  <c:v>0.26159199038627212</c:v>
                </c:pt>
                <c:pt idx="59">
                  <c:v>0.27241086967877381</c:v>
                </c:pt>
                <c:pt idx="60">
                  <c:v>0.28405804556017644</c:v>
                </c:pt>
                <c:pt idx="61">
                  <c:v>0.29657328165922708</c:v>
                </c:pt>
                <c:pt idx="62">
                  <c:v>0.30999818566935344</c:v>
                </c:pt>
                <c:pt idx="63">
                  <c:v>0.32437594969123462</c:v>
                </c:pt>
                <c:pt idx="64">
                  <c:v>0.33975102657060807</c:v>
                </c:pt>
                <c:pt idx="65">
                  <c:v>0.35616872819598799</c:v>
                </c:pt>
                <c:pt idx="66">
                  <c:v>0.37367472962284554</c:v>
                </c:pt>
                <c:pt idx="67">
                  <c:v>0.39231446050290913</c:v>
                </c:pt>
                <c:pt idx="68">
                  <c:v>0.41213236261227432</c:v>
                </c:pt>
                <c:pt idx="69">
                  <c:v>0.43317098929607961</c:v>
                </c:pt>
                <c:pt idx="70">
                  <c:v>0.45546991940816112</c:v>
                </c:pt>
                <c:pt idx="71">
                  <c:v>0.47906445488165139</c:v>
                </c:pt>
                <c:pt idx="72">
                  <c:v>0.50398406752983971</c:v>
                </c:pt>
                <c:pt idx="73">
                  <c:v>0.53025055722510694</c:v>
                </c:pt>
                <c:pt idx="74">
                  <c:v>0.55787588051686143</c:v>
                </c:pt>
                <c:pt idx="75">
                  <c:v>0.5868596064464644</c:v>
                </c:pt>
                <c:pt idx="76">
                  <c:v>0.61718595540942722</c:v>
                </c:pt>
                <c:pt idx="77">
                  <c:v>0.64882037827272698</c:v>
                </c:pt>
                <c:pt idx="78">
                  <c:v>0.68170563778958548</c:v>
                </c:pt>
                <c:pt idx="79">
                  <c:v>0.71575736431732107</c:v>
                </c:pt>
                <c:pt idx="80">
                  <c:v>0.75085907513729022</c:v>
                </c:pt>
                <c:pt idx="81">
                  <c:v>0.78685667415830307</c:v>
                </c:pt>
                <c:pt idx="82">
                  <c:v>0.82355249005337328</c:v>
                </c:pt>
                <c:pt idx="83">
                  <c:v>0.86069897027684161</c:v>
                </c:pt>
                <c:pt idx="84">
                  <c:v>0.89799223087774971</c:v>
                </c:pt>
                <c:pt idx="85">
                  <c:v>0.93506577268849611</c:v>
                </c:pt>
                <c:pt idx="86">
                  <c:v>0.97148481775165485</c:v>
                </c:pt>
                <c:pt idx="87">
                  <c:v>1.0067418979110709</c:v>
                </c:pt>
                <c:pt idx="88">
                  <c:v>1.0402545376797174</c:v>
                </c:pt>
                <c:pt idx="89">
                  <c:v>1.0713661045604832</c:v>
                </c:pt>
                <c:pt idx="90">
                  <c:v>1.099351127034778</c:v>
                </c:pt>
                <c:pt idx="91">
                  <c:v>1.1234265589443313</c:v>
                </c:pt>
                <c:pt idx="92">
                  <c:v>1.1427705293960226</c:v>
                </c:pt>
                <c:pt idx="93">
                  <c:v>1.1565499628133962</c:v>
                </c:pt>
                <c:pt idx="94">
                  <c:v>1.1639579662770918</c:v>
                </c:pt>
                <c:pt idx="95">
                  <c:v>1.1642609421177914</c:v>
                </c:pt>
                <c:pt idx="96">
                  <c:v>1.1568539151075683</c:v>
                </c:pt>
                <c:pt idx="97">
                  <c:v>1.1413205932367052</c:v>
                </c:pt>
                <c:pt idx="98">
                  <c:v>1.1174924191795708</c:v>
                </c:pt>
                <c:pt idx="99">
                  <c:v>1.0854987685200808</c:v>
                </c:pt>
                <c:pt idx="100">
                  <c:v>1.0457991959776476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1-46FD-8F9F-4FF817E0AB6A}"/>
            </c:ext>
          </c:extLst>
        </c:ser>
        <c:ser>
          <c:idx val="1"/>
          <c:order val="1"/>
          <c:tx>
            <c:v>Pecore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ErbaPecore!$AB$3:$AB$103</c:f>
              <c:numCache>
                <c:formatCode>General</c:formatCode>
                <c:ptCount val="101"/>
                <c:pt idx="0">
                  <c:v>1</c:v>
                </c:pt>
                <c:pt idx="1">
                  <c:v>1.05</c:v>
                </c:pt>
                <c:pt idx="2">
                  <c:v>1.1025</c:v>
                </c:pt>
                <c:pt idx="3">
                  <c:v>1.1570737499999999</c:v>
                </c:pt>
                <c:pt idx="4">
                  <c:v>1.2131688300342187</c:v>
                </c:pt>
                <c:pt idx="5">
                  <c:v>1.2701067990638357</c:v>
                </c:pt>
                <c:pt idx="6">
                  <c:v>1.327092611937132</c:v>
                </c:pt>
                <c:pt idx="7">
                  <c:v>1.3832346345987725</c:v>
                </c:pt>
                <c:pt idx="8">
                  <c:v>1.4375754391238214</c:v>
                </c:pt>
                <c:pt idx="9">
                  <c:v>1.4891320550386384</c:v>
                </c:pt>
                <c:pt idx="10">
                  <c:v>1.5369427393991038</c:v>
                </c:pt>
                <c:pt idx="11">
                  <c:v>1.5801159563531941</c:v>
                </c:pt>
                <c:pt idx="12">
                  <c:v>1.617876491690545</c:v>
                </c:pt>
                <c:pt idx="13">
                  <c:v>1.649603725598402</c:v>
                </c:pt>
                <c:pt idx="14">
                  <c:v>1.6748580925009504</c:v>
                </c:pt>
                <c:pt idx="15">
                  <c:v>1.6933934685712568</c:v>
                </c:pt>
                <c:pt idx="16">
                  <c:v>1.7051552530589094</c:v>
                </c:pt>
                <c:pt idx="17">
                  <c:v>1.7102657946256417</c:v>
                </c:pt>
                <c:pt idx="18">
                  <c:v>1.7090001859126289</c:v>
                </c:pt>
                <c:pt idx="19">
                  <c:v>1.7017561172208657</c:v>
                </c:pt>
                <c:pt idx="20">
                  <c:v>1.6890214550451237</c:v>
                </c:pt>
                <c:pt idx="21">
                  <c:v>1.671342659016088</c:v>
                </c:pt>
                <c:pt idx="22">
                  <c:v>1.6492963073750333</c:v>
                </c:pt>
                <c:pt idx="23">
                  <c:v>1.6234650923504168</c:v>
                </c:pt>
                <c:pt idx="24">
                  <c:v>1.5944188382043465</c:v>
                </c:pt>
                <c:pt idx="25">
                  <c:v>1.562700475403116</c:v>
                </c:pt>
                <c:pt idx="26">
                  <c:v>1.5288164969953779</c:v>
                </c:pt>
                <c:pt idx="27">
                  <c:v>1.4932312060144231</c:v>
                </c:pt>
                <c:pt idx="28">
                  <c:v>1.4563639920025497</c:v>
                </c:pt>
                <c:pt idx="29">
                  <c:v>1.4185889026653455</c:v>
                </c:pt>
                <c:pt idx="30">
                  <c:v>1.3802358611889876</c:v>
                </c:pt>
                <c:pt idx="31">
                  <c:v>1.3415929890660427</c:v>
                </c:pt>
                <c:pt idx="32">
                  <c:v>1.3029096070619262</c:v>
                </c:pt>
                <c:pt idx="33">
                  <c:v>1.2643995907300614</c:v>
                </c:pt>
                <c:pt idx="34">
                  <c:v>1.2262448456498389</c:v>
                </c:pt>
                <c:pt idx="35">
                  <c:v>1.1885987395836599</c:v>
                </c:pt>
                <c:pt idx="36">
                  <c:v>1.1515893847898404</c:v>
                </c:pt>
                <c:pt idx="37">
                  <c:v>1.1153227057917481</c:v>
                </c:pt>
                <c:pt idx="38">
                  <c:v>1.0798852584327929</c:v>
                </c:pt>
                <c:pt idx="39">
                  <c:v>1.0453467874557796</c:v>
                </c:pt>
                <c:pt idx="40">
                  <c:v>1.0117625242841772</c:v>
                </c:pt>
                <c:pt idx="41">
                  <c:v>0.97917523594916445</c:v>
                </c:pt>
                <c:pt idx="42">
                  <c:v>0.94761704163623761</c:v>
                </c:pt>
                <c:pt idx="43">
                  <c:v>0.91711101622893954</c:v>
                </c:pt>
                <c:pt idx="44">
                  <c:v>0.88767260134000192</c:v>
                </c:pt>
                <c:pt idx="45">
                  <c:v>0.85931084425564697</c:v>
                </c:pt>
                <c:pt idx="46">
                  <c:v>0.83202948441844693</c:v>
                </c:pt>
                <c:pt idx="47">
                  <c:v>0.80582790584893105</c:v>
                </c:pt>
                <c:pt idx="48">
                  <c:v>0.78070197247018869</c:v>
                </c:pt>
                <c:pt idx="49">
                  <c:v>0.75664476179674012</c:v>
                </c:pt>
                <c:pt idx="50">
                  <c:v>0.73364721097232777</c:v>
                </c:pt>
                <c:pt idx="51">
                  <c:v>0.7116986877490995</c:v>
                </c:pt>
                <c:pt idx="52">
                  <c:v>0.69078749772674153</c:v>
                </c:pt>
                <c:pt idx="53">
                  <c:v>0.67090133803199714</c:v>
                </c:pt>
                <c:pt idx="54">
                  <c:v>0.65202770662361875</c:v>
                </c:pt>
                <c:pt idx="55">
                  <c:v>0.6341542755554882</c:v>
                </c:pt>
                <c:pt idx="56">
                  <c:v>0.61726923581791271</c:v>
                </c:pt>
                <c:pt idx="57">
                  <c:v>0.6013616207985284</c:v>
                </c:pt>
                <c:pt idx="58">
                  <c:v>0.5864216149536432</c:v>
                </c:pt>
                <c:pt idx="59">
                  <c:v>0.57244085395208666</c:v>
                </c:pt>
                <c:pt idx="60">
                  <c:v>0.55941272234095707</c:v>
                </c:pt>
                <c:pt idx="61">
                  <c:v>0.54733265468087622</c:v>
                </c:pt>
                <c:pt idx="62">
                  <c:v>0.53619844610262879</c:v>
                </c:pt>
                <c:pt idx="63">
                  <c:v>0.52601057834255149</c:v>
                </c:pt>
                <c:pt idx="64">
                  <c:v>0.51677256751517398</c:v>
                </c:pt>
                <c:pt idx="65">
                  <c:v>0.50849134017109621</c:v>
                </c:pt>
                <c:pt idx="66">
                  <c:v>0.50117764455528269</c:v>
                </c:pt>
                <c:pt idx="67">
                  <c:v>0.49484650440973954</c:v>
                </c:pt>
                <c:pt idx="68">
                  <c:v>0.48951772313017833</c:v>
                </c:pt>
                <c:pt idx="69">
                  <c:v>0.48521644655109158</c:v>
                </c:pt>
                <c:pt idx="70">
                  <c:v>0.48197379304106347</c:v>
                </c:pt>
                <c:pt idx="71">
                  <c:v>0.47982755985633618</c:v>
                </c:pt>
                <c:pt idx="72">
                  <c:v>0.47882301470349625</c:v>
                </c:pt>
                <c:pt idx="73">
                  <c:v>0.47901378102603825</c:v>
                </c:pt>
                <c:pt idx="74">
                  <c:v>0.48046282440549254</c:v>
                </c:pt>
                <c:pt idx="75">
                  <c:v>0.48324354530730113</c:v>
                </c:pt>
                <c:pt idx="76">
                  <c:v>0.48744097972361977</c:v>
                </c:pt>
                <c:pt idx="77">
                  <c:v>0.49315310341508173</c:v>
                </c:pt>
                <c:pt idx="78">
                  <c:v>0.5004922265547419</c:v>
                </c:pt>
                <c:pt idx="79">
                  <c:v>0.50958645247822776</c:v>
                </c:pt>
                <c:pt idx="80">
                  <c:v>0.52058115546607941</c:v>
                </c:pt>
                <c:pt idx="81">
                  <c:v>0.53364040618549169</c:v>
                </c:pt>
                <c:pt idx="82">
                  <c:v>0.54894823739697729</c:v>
                </c:pt>
                <c:pt idx="83">
                  <c:v>0.56670959430899748</c:v>
                </c:pt>
                <c:pt idx="84">
                  <c:v>0.58715075102032366</c:v>
                </c:pt>
                <c:pt idx="85">
                  <c:v>0.61051889474633614</c:v>
                </c:pt>
                <c:pt idx="86">
                  <c:v>0.63708048221471025</c:v>
                </c:pt>
                <c:pt idx="87">
                  <c:v>0.66711785971972415</c:v>
                </c:pt>
                <c:pt idx="88">
                  <c:v>0.70092351675619857</c:v>
                </c:pt>
                <c:pt idx="89">
                  <c:v>0.7387912278055947</c:v>
                </c:pt>
                <c:pt idx="90">
                  <c:v>0.78100325439706864</c:v>
                </c:pt>
                <c:pt idx="91">
                  <c:v>0.82781277247113982</c:v>
                </c:pt>
                <c:pt idx="92">
                  <c:v>0.87942081929032467</c:v>
                </c:pt>
                <c:pt idx="93">
                  <c:v>0.93594739784803715</c:v>
                </c:pt>
                <c:pt idx="94">
                  <c:v>0.99739702077327952</c:v>
                </c:pt>
                <c:pt idx="95">
                  <c:v>1.0636199905216253</c:v>
                </c:pt>
                <c:pt idx="96">
                  <c:v>1.1342721122175463</c:v>
                </c:pt>
                <c:pt idx="97">
                  <c:v>1.2087772199882889</c:v>
                </c:pt>
                <c:pt idx="98">
                  <c:v>1.2862985923696795</c:v>
                </c:pt>
                <c:pt idx="99">
                  <c:v>1.3657265553286426</c:v>
                </c:pt>
                <c:pt idx="100">
                  <c:v>1.4456896769566516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1-46FD-8F9F-4FF817E0A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129392"/>
        <c:axId val="977129808"/>
      </c:lineChart>
      <c:catAx>
        <c:axId val="977129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7129808"/>
        <c:crosses val="autoZero"/>
        <c:auto val="1"/>
        <c:lblAlgn val="ctr"/>
        <c:lblOffset val="100"/>
        <c:noMultiLvlLbl val="0"/>
      </c:catAx>
      <c:valAx>
        <c:axId val="97712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712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x=Sardoni</a:t>
            </a:r>
          </a:p>
          <a:p>
            <a:pPr>
              <a:defRPr/>
            </a:pPr>
            <a:r>
              <a:rPr lang="it-IT"/>
              <a:t>e </a:t>
            </a:r>
          </a:p>
          <a:p>
            <a:pPr>
              <a:defRPr/>
            </a:pPr>
            <a:r>
              <a:rPr lang="it-IT"/>
              <a:t>y=Branzini</a:t>
            </a:r>
          </a:p>
        </c:rich>
      </c:tx>
      <c:layout>
        <c:manualLayout>
          <c:xMode val="edge"/>
          <c:yMode val="edge"/>
          <c:x val="0.75944189324274114"/>
          <c:y val="7.6254387233315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5002938065577624E-2"/>
          <c:y val="4.1765753031929427E-2"/>
          <c:w val="0.91216494027799899"/>
          <c:h val="0.9026787654930094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Pesca!$AA$3:$AA$13</c:f>
              <c:numCache>
                <c:formatCode>General</c:formatCode>
                <c:ptCount val="11"/>
                <c:pt idx="0">
                  <c:v>1</c:v>
                </c:pt>
                <c:pt idx="1">
                  <c:v>0.99</c:v>
                </c:pt>
                <c:pt idx="2">
                  <c:v>0.98108999999999991</c:v>
                </c:pt>
                <c:pt idx="3">
                  <c:v>0.97352285283000006</c:v>
                </c:pt>
                <c:pt idx="4">
                  <c:v>0.96750497833322402</c:v>
                </c:pt>
                <c:pt idx="5">
                  <c:v>0.96319402301869683</c:v>
                </c:pt>
                <c:pt idx="6">
                  <c:v>0.9606989797187897</c:v>
                </c:pt>
                <c:pt idx="7">
                  <c:v>0.9600820983548336</c:v>
                </c:pt>
                <c:pt idx="8">
                  <c:v>0.96136188995443894</c:v>
                </c:pt>
                <c:pt idx="9">
                  <c:v>0.96451659166927006</c:v>
                </c:pt>
                <c:pt idx="10">
                  <c:v>0.96948758404983115</c:v>
                </c:pt>
              </c:numCache>
            </c:numRef>
          </c:xVal>
          <c:yVal>
            <c:numRef>
              <c:f>Pesca!$AB$3:$AB$13</c:f>
              <c:numCache>
                <c:formatCode>General</c:formatCode>
                <c:ptCount val="11"/>
                <c:pt idx="0">
                  <c:v>1</c:v>
                </c:pt>
                <c:pt idx="1">
                  <c:v>0.99</c:v>
                </c:pt>
                <c:pt idx="2">
                  <c:v>0.97712999999999983</c:v>
                </c:pt>
                <c:pt idx="3">
                  <c:v>0.96181544150999965</c:v>
                </c:pt>
                <c:pt idx="4">
                  <c:v>0.94455744839632805</c:v>
                </c:pt>
                <c:pt idx="5">
                  <c:v>0.92590384948701876</c:v>
                </c:pt>
                <c:pt idx="6">
                  <c:v>0.90642117226081276</c:v>
                </c:pt>
                <c:pt idx="7">
                  <c:v>0.88666997747590237</c:v>
                </c:pt>
                <c:pt idx="8">
                  <c:v>0.86718507621536178</c:v>
                </c:pt>
                <c:pt idx="9">
                  <c:v>0.84846130773180495</c:v>
                </c:pt>
                <c:pt idx="10">
                  <c:v>0.83094480494396494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BF-4D32-83DB-8D07A29AC2F7}"/>
            </c:ext>
          </c:extLst>
        </c:ser>
        <c:ser>
          <c:idx val="1"/>
          <c:order val="1"/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Pesca!$AC$3:$AC$13</c:f>
              <c:numCache>
                <c:formatCode>General</c:formatCode>
                <c:ptCount val="11"/>
                <c:pt idx="0">
                  <c:v>0.96948758404983115</c:v>
                </c:pt>
                <c:pt idx="1">
                  <c:v>0.97618239947192786</c:v>
                </c:pt>
                <c:pt idx="2">
                  <c:v>0.98447710753291195</c:v>
                </c:pt>
                <c:pt idx="3">
                  <c:v>0.99421799517673781</c:v>
                </c:pt>
                <c:pt idx="4">
                  <c:v>1.0052225712285334</c:v>
                </c:pt>
                <c:pt idx="5">
                  <c:v>1.0172800183659876</c:v>
                </c:pt>
                <c:pt idx="6">
                  <c:v>1.0301512952810479</c:v>
                </c:pt>
                <c:pt idx="7">
                  <c:v>1.0435691637735192</c:v>
                </c:pt>
                <c:pt idx="8">
                  <c:v>1.0572384845149105</c:v>
                </c:pt>
                <c:pt idx="9">
                  <c:v>1.0708371931535108</c:v>
                </c:pt>
                <c:pt idx="10">
                  <c:v>1.0840184328854088</c:v>
                </c:pt>
              </c:numCache>
            </c:numRef>
          </c:xVal>
          <c:yVal>
            <c:numRef>
              <c:f>Pesca!$AD$3:$AD$13</c:f>
              <c:numCache>
                <c:formatCode>General</c:formatCode>
                <c:ptCount val="11"/>
                <c:pt idx="0">
                  <c:v>0.83094480494396494</c:v>
                </c:pt>
                <c:pt idx="1">
                  <c:v>0.81502911683850066</c:v>
                </c:pt>
                <c:pt idx="2">
                  <c:v>0.8010552142930335</c:v>
                </c:pt>
                <c:pt idx="3">
                  <c:v>0.78931425396460186</c:v>
                </c:pt>
                <c:pt idx="4">
                  <c:v>0.78005196577790792</c:v>
                </c:pt>
                <c:pt idx="5">
                  <c:v>0.77347360920609853</c:v>
                </c:pt>
                <c:pt idx="6">
                  <c:v>0.76974856456584395</c:v>
                </c:pt>
                <c:pt idx="7">
                  <c:v>0.76901375379890169</c:v>
                </c:pt>
                <c:pt idx="8">
                  <c:v>0.77137520211591859</c:v>
                </c:pt>
                <c:pt idx="9">
                  <c:v>0.77690715436320867</c:v>
                </c:pt>
                <c:pt idx="10">
                  <c:v>0.78564825946636785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4BF-4D32-83DB-8D07A29AC2F7}"/>
            </c:ext>
          </c:extLst>
        </c:ser>
        <c:ser>
          <c:idx val="2"/>
          <c:order val="2"/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Pesca!$AE$3:$AE$13</c:f>
              <c:numCache>
                <c:formatCode>General</c:formatCode>
                <c:ptCount val="11"/>
                <c:pt idx="0">
                  <c:v>1.0840184328854088</c:v>
                </c:pt>
                <c:pt idx="1">
                  <c:v>1.0964143723425075</c:v>
                </c:pt>
                <c:pt idx="2">
                  <c:v>1.1076422631986236</c:v>
                </c:pt>
                <c:pt idx="3">
                  <c:v>1.117313266830549</c:v>
                </c:pt>
                <c:pt idx="4">
                  <c:v>1.125044472975254</c:v>
                </c:pt>
                <c:pt idx="5">
                  <c:v>1.1304743112077784</c:v>
                </c:pt>
                <c:pt idx="6">
                  <c:v>1.1332811882984268</c:v>
                </c:pt>
                <c:pt idx="7">
                  <c:v>1.1332046594188117</c:v>
                </c:pt>
                <c:pt idx="8">
                  <c:v>1.1300677840693065</c:v>
                </c:pt>
                <c:pt idx="9">
                  <c:v>1.1237986101010922</c:v>
                </c:pt>
                <c:pt idx="10">
                  <c:v>1.1144481197086811</c:v>
                </c:pt>
              </c:numCache>
            </c:numRef>
          </c:xVal>
          <c:yVal>
            <c:numRef>
              <c:f>Pesca!$AF$3:$AF$13</c:f>
              <c:numCache>
                <c:formatCode>General</c:formatCode>
                <c:ptCount val="11"/>
                <c:pt idx="0">
                  <c:v>0.78564825946636785</c:v>
                </c:pt>
                <c:pt idx="1">
                  <c:v>0.79759445753955815</c:v>
                </c:pt>
                <c:pt idx="2">
                  <c:v>0.81268838366642415</c:v>
                </c:pt>
                <c:pt idx="3">
                  <c:v>0.83080538489768541</c:v>
                </c:pt>
                <c:pt idx="4">
                  <c:v>0.85173667918953622</c:v>
                </c:pt>
                <c:pt idx="5">
                  <c:v>0.87517080164652539</c:v>
                </c:pt>
                <c:pt idx="6">
                  <c:v>0.90067528589025703</c:v>
                </c:pt>
                <c:pt idx="7">
                  <c:v>0.92768145474369801</c:v>
                </c:pt>
                <c:pt idx="8">
                  <c:v>0.95547608786474558</c:v>
                </c:pt>
                <c:pt idx="9">
                  <c:v>0.98320432423003123</c:v>
                </c:pt>
                <c:pt idx="10">
                  <c:v>1.0098880796232494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BF-4D32-83DB-8D07A29AC2F7}"/>
            </c:ext>
          </c:extLst>
        </c:ser>
        <c:ser>
          <c:idx val="3"/>
          <c:order val="3"/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Pesca!$AG$3:$AG$13</c:f>
              <c:numCache>
                <c:formatCode>General</c:formatCode>
                <c:ptCount val="11"/>
                <c:pt idx="0">
                  <c:v>1.1144481197086811</c:v>
                </c:pt>
                <c:pt idx="1">
                  <c:v>1.1022016633372282</c:v>
                </c:pt>
                <c:pt idx="2">
                  <c:v>1.0873811140801397</c:v>
                </c:pt>
                <c:pt idx="3">
                  <c:v>1.0704358386160706</c:v>
                </c:pt>
                <c:pt idx="4">
                  <c:v>1.051922079895488</c:v>
                </c:pt>
                <c:pt idx="5">
                  <c:v>1.0324722370804182</c:v>
                </c:pt>
                <c:pt idx="6">
                  <c:v>1.01275736540661</c:v>
                </c:pt>
                <c:pt idx="7">
                  <c:v>0.9934474875363245</c:v>
                </c:pt>
                <c:pt idx="8">
                  <c:v>0.97517461815636919</c:v>
                </c:pt>
                <c:pt idx="9">
                  <c:v>0.95850265873621998</c:v>
                </c:pt>
                <c:pt idx="10">
                  <c:v>0.94390676499977788</c:v>
                </c:pt>
              </c:numCache>
            </c:numRef>
          </c:xVal>
          <c:yVal>
            <c:numRef>
              <c:f>Pesca!$AH$3:$AH$13</c:f>
              <c:numCache>
                <c:formatCode>General</c:formatCode>
                <c:ptCount val="11"/>
                <c:pt idx="0">
                  <c:v>1.0098880796232494</c:v>
                </c:pt>
                <c:pt idx="1">
                  <c:v>1.0344631363757442</c:v>
                </c:pt>
                <c:pt idx="2">
                  <c:v>1.0558356609715809</c:v>
                </c:pt>
                <c:pt idx="3">
                  <c:v>1.0729553332642363</c:v>
                </c:pt>
                <c:pt idx="4">
                  <c:v>1.0848981325404095</c:v>
                </c:pt>
                <c:pt idx="5">
                  <c:v>1.0909482014698741</c:v>
                </c:pt>
                <c:pt idx="6">
                  <c:v>1.0906663780473511</c:v>
                </c:pt>
                <c:pt idx="7">
                  <c:v>1.0839339231233136</c:v>
                </c:pt>
                <c:pt idx="8">
                  <c:v>1.0709638367297605</c:v>
                </c:pt>
                <c:pt idx="9">
                  <c:v>1.052278072506202</c:v>
                </c:pt>
                <c:pt idx="10">
                  <c:v>1.0286552690973851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BF-4D32-83DB-8D07A29AC2F7}"/>
            </c:ext>
          </c:extLst>
        </c:ser>
        <c:ser>
          <c:idx val="4"/>
          <c:order val="4"/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Pesca!$AI$3:$AI$13</c:f>
              <c:numCache>
                <c:formatCode>General</c:formatCode>
                <c:ptCount val="11"/>
                <c:pt idx="0">
                  <c:v>0.94390676499977788</c:v>
                </c:pt>
                <c:pt idx="1">
                  <c:v>0.93176290711438903</c:v>
                </c:pt>
                <c:pt idx="2">
                  <c:v>0.92234664759605411</c:v>
                </c:pt>
                <c:pt idx="3">
                  <c:v>0.9158390166903273</c:v>
                </c:pt>
                <c:pt idx="4">
                  <c:v>0.91233689011682395</c:v>
                </c:pt>
                <c:pt idx="5">
                  <c:v>0.91186537624699571</c:v>
                </c:pt>
                <c:pt idx="6">
                  <c:v>0.91439018928456151</c:v>
                </c:pt>
                <c:pt idx="7">
                  <c:v>0.91982859914661419</c:v>
                </c:pt>
                <c:pt idx="8">
                  <c:v>0.9280581389942606</c:v>
                </c:pt>
                <c:pt idx="9">
                  <c:v>0.93892272517356479</c:v>
                </c:pt>
                <c:pt idx="10">
                  <c:v>0.95223617479181533</c:v>
                </c:pt>
              </c:numCache>
            </c:numRef>
          </c:xVal>
          <c:yVal>
            <c:numRef>
              <c:f>Pesca!$AJ$3:$AJ$13</c:f>
              <c:numCache>
                <c:formatCode>General</c:formatCode>
                <c:ptCount val="11"/>
                <c:pt idx="0">
                  <c:v>1.0286552690973851</c:v>
                </c:pt>
                <c:pt idx="1">
                  <c:v>1.0010585358833024</c:v>
                </c:pt>
                <c:pt idx="2">
                  <c:v>0.97055515323536856</c:v>
                </c:pt>
                <c:pt idx="3">
                  <c:v>0.93823954330051929</c:v>
                </c:pt>
                <c:pt idx="4">
                  <c:v>0.90516819910425705</c:v>
                </c:pt>
                <c:pt idx="5">
                  <c:v>0.87231155932296456</c:v>
                </c:pt>
                <c:pt idx="6">
                  <c:v>0.84052418840683707</c:v>
                </c:pt>
                <c:pt idx="7">
                  <c:v>0.81053181152139164</c:v>
                </c:pt>
                <c:pt idx="8">
                  <c:v>0.78293205217640693</c:v>
                </c:pt>
                <c:pt idx="9">
                  <c:v>0.75820505499225876</c:v>
                </c:pt>
                <c:pt idx="10">
                  <c:v>0.73673027488676979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4BF-4D32-83DB-8D07A29AC2F7}"/>
            </c:ext>
          </c:extLst>
        </c:ser>
        <c:ser>
          <c:idx val="5"/>
          <c:order val="5"/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Pesca!$AK$3:$AK$13</c:f>
              <c:numCache>
                <c:formatCode>General</c:formatCode>
                <c:ptCount val="11"/>
                <c:pt idx="0">
                  <c:v>0.95223617479181533</c:v>
                </c:pt>
                <c:pt idx="1">
                  <c:v>0.96778330864192874</c:v>
                </c:pt>
                <c:pt idx="2">
                  <c:v>0.98531893681554472</c:v>
                </c:pt>
                <c:pt idx="3">
                  <c:v>1.0045650804683275</c:v>
                </c:pt>
                <c:pt idx="4">
                  <c:v>1.0252068214368482</c:v>
                </c:pt>
                <c:pt idx="5">
                  <c:v>1.0468872210415083</c:v>
                </c:pt>
                <c:pt idx="6">
                  <c:v>1.0692018335301696</c:v>
                </c:pt>
                <c:pt idx="7">
                  <c:v>1.0916934757253982</c:v>
                </c:pt>
                <c:pt idx="8">
                  <c:v>1.1138481138631189</c:v>
                </c:pt>
                <c:pt idx="9">
                  <c:v>1.1350929933628446</c:v>
                </c:pt>
                <c:pt idx="10">
                  <c:v>1.1547984532249655</c:v>
                </c:pt>
              </c:numCache>
            </c:numRef>
          </c:xVal>
          <c:yVal>
            <c:numRef>
              <c:f>Pesca!$AL$3:$AL$13</c:f>
              <c:numCache>
                <c:formatCode>General</c:formatCode>
                <c:ptCount val="11"/>
                <c:pt idx="0">
                  <c:v>0.73673027488676979</c:v>
                </c:pt>
                <c:pt idx="1">
                  <c:v>0.71880625531532127</c:v>
                </c:pt>
                <c:pt idx="2">
                  <c:v>0.70467092498004458</c:v>
                </c:pt>
                <c:pt idx="3">
                  <c:v>0.69452062021807992</c:v>
                </c:pt>
                <c:pt idx="4">
                  <c:v>0.68852657677136164</c:v>
                </c:pt>
                <c:pt idx="5">
                  <c:v>0.68684798094620791</c:v>
                </c:pt>
                <c:pt idx="6">
                  <c:v>0.68964081906810737</c:v>
                </c:pt>
                <c:pt idx="7">
                  <c:v>0.69706173362445456</c:v>
                </c:pt>
                <c:pt idx="8">
                  <c:v>0.70926592023356927</c:v>
                </c:pt>
                <c:pt idx="9">
                  <c:v>0.72639783720502793</c:v>
                </c:pt>
                <c:pt idx="10">
                  <c:v>0.7485732362930746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4BF-4D32-83DB-8D07A29AC2F7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Pesca!$AM$3:$AM$13</c:f>
              <c:numCache>
                <c:formatCode>General</c:formatCode>
                <c:ptCount val="11"/>
                <c:pt idx="0">
                  <c:v>1.1547984532249655</c:v>
                </c:pt>
                <c:pt idx="1">
                  <c:v>1.1722851924755275</c:v>
                </c:pt>
                <c:pt idx="2">
                  <c:v>1.1868390079086091</c:v>
                </c:pt>
                <c:pt idx="3">
                  <c:v>1.1977350593542051</c:v>
                </c:pt>
                <c:pt idx="4">
                  <c:v>1.2042733365125904</c:v>
                </c:pt>
                <c:pt idx="5">
                  <c:v>1.2058259521949422</c:v>
                </c:pt>
                <c:pt idx="6">
                  <c:v>1.2018949483994146</c:v>
                </c:pt>
                <c:pt idx="7">
                  <c:v>1.1921764159287762</c:v>
                </c:pt>
                <c:pt idx="8">
                  <c:v>1.1766232000966044</c:v>
                </c:pt>
                <c:pt idx="9">
                  <c:v>1.155495147226925</c:v>
                </c:pt>
                <c:pt idx="10">
                  <c:v>1.1293841483306157</c:v>
                </c:pt>
              </c:numCache>
            </c:numRef>
          </c:xVal>
          <c:yVal>
            <c:numRef>
              <c:f>Pesca!$AN$3:$AN$13</c:f>
              <c:numCache>
                <c:formatCode>General</c:formatCode>
                <c:ptCount val="11"/>
                <c:pt idx="0">
                  <c:v>0.7485732362930746</c:v>
                </c:pt>
                <c:pt idx="1">
                  <c:v>0.77585089766127635</c:v>
                </c:pt>
                <c:pt idx="2">
                  <c:v>0.80819267505542869</c:v>
                </c:pt>
                <c:pt idx="3">
                  <c:v>0.84541132358678273</c:v>
                </c:pt>
                <c:pt idx="4">
                  <c:v>0.88710744782535966</c:v>
                </c:pt>
                <c:pt idx="5">
                  <c:v>0.93260009281084244</c:v>
                </c:pt>
                <c:pt idx="6">
                  <c:v>0.98086008251869894</c:v>
                </c:pt>
                <c:pt idx="7">
                  <c:v>1.0304606904176594</c:v>
                </c:pt>
                <c:pt idx="8">
                  <c:v>1.0795651561854702</c:v>
                </c:pt>
                <c:pt idx="9">
                  <c:v>1.1259723804030959</c:v>
                </c:pt>
                <c:pt idx="10">
                  <c:v>1.1672376289183339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4BF-4D32-83DB-8D07A29AC2F7}"/>
            </c:ext>
          </c:extLst>
        </c:ser>
        <c:ser>
          <c:idx val="7"/>
          <c:order val="7"/>
          <c:spPr>
            <a:ln w="1905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Pesca!$AO$3:$AO$13</c:f>
              <c:numCache>
                <c:formatCode>General</c:formatCode>
                <c:ptCount val="11"/>
                <c:pt idx="0">
                  <c:v>1.1293841483306157</c:v>
                </c:pt>
                <c:pt idx="1">
                  <c:v>1.0992027541368332</c:v>
                </c:pt>
                <c:pt idx="2">
                  <c:v>1.066130835697662</c:v>
                </c:pt>
                <c:pt idx="3">
                  <c:v>1.0315240062824598</c:v>
                </c:pt>
                <c:pt idx="4">
                  <c:v>0.99679762127543592</c:v>
                </c:pt>
                <c:pt idx="5">
                  <c:v>0.96330721461044888</c:v>
                </c:pt>
                <c:pt idx="6">
                  <c:v>0.93224703238451934</c:v>
                </c:pt>
                <c:pt idx="7">
                  <c:v>0.90458240479412433</c:v>
                </c:pt>
                <c:pt idx="8">
                  <c:v>0.88102169318940182</c:v>
                </c:pt>
                <c:pt idx="9">
                  <c:v>0.86202365275514237</c:v>
                </c:pt>
                <c:pt idx="10">
                  <c:v>0.84782964542568529</c:v>
                </c:pt>
              </c:numCache>
            </c:numRef>
          </c:xVal>
          <c:yVal>
            <c:numRef>
              <c:f>Pesca!$AP$3:$AP$13</c:f>
              <c:numCache>
                <c:formatCode>General</c:formatCode>
                <c:ptCount val="11"/>
                <c:pt idx="0">
                  <c:v>1.1672376289183339</c:v>
                </c:pt>
                <c:pt idx="1">
                  <c:v>1.2008718665842644</c:v>
                </c:pt>
                <c:pt idx="2">
                  <c:v>1.2246020868776013</c:v>
                </c:pt>
                <c:pt idx="3">
                  <c:v>1.2366512538295202</c:v>
                </c:pt>
                <c:pt idx="4">
                  <c:v>1.2359800018597049</c:v>
                </c:pt>
                <c:pt idx="5">
                  <c:v>1.2224327790225251</c:v>
                </c:pt>
                <c:pt idx="6">
                  <c:v>1.1967521121481519</c:v>
                </c:pt>
                <c:pt idx="7">
                  <c:v>1.1604595388972307</c:v>
                </c:pt>
                <c:pt idx="8">
                  <c:v>1.1156364659476705</c:v>
                </c:pt>
                <c:pt idx="9">
                  <c:v>1.0646591399678096</c:v>
                </c:pt>
                <c:pt idx="10">
                  <c:v>1.0099432148100485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4BF-4D32-83DB-8D07A29AC2F7}"/>
            </c:ext>
          </c:extLst>
        </c:ser>
        <c:ser>
          <c:idx val="8"/>
          <c:order val="8"/>
          <c:spPr>
            <a:ln w="19050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Pesca!$AQ$3:$AQ$13</c:f>
              <c:numCache>
                <c:formatCode>General</c:formatCode>
                <c:ptCount val="11"/>
                <c:pt idx="0">
                  <c:v>0.84782964542568529</c:v>
                </c:pt>
                <c:pt idx="1">
                  <c:v>0.83850833374274902</c:v>
                </c:pt>
                <c:pt idx="2">
                  <c:v>0.83400229413913607</c:v>
                </c:pt>
                <c:pt idx="3">
                  <c:v>0.8341695022900667</c:v>
                </c:pt>
                <c:pt idx="4">
                  <c:v>0.83881619161874565</c:v>
                </c:pt>
                <c:pt idx="5">
                  <c:v>0.84772025260333927</c:v>
                </c:pt>
                <c:pt idx="6">
                  <c:v>0.86064591244223498</c:v>
                </c:pt>
                <c:pt idx="7">
                  <c:v>0.8773511038173174</c:v>
                </c:pt>
                <c:pt idx="8">
                  <c:v>0.89758901545952952</c:v>
                </c:pt>
                <c:pt idx="9">
                  <c:v>0.92110509902718107</c:v>
                </c:pt>
                <c:pt idx="10">
                  <c:v>0.94763048140980799</c:v>
                </c:pt>
              </c:numCache>
            </c:numRef>
          </c:xVal>
          <c:yVal>
            <c:numRef>
              <c:f>Pesca!$AR$3:$AR$13</c:f>
              <c:numCache>
                <c:formatCode>General</c:formatCode>
                <c:ptCount val="11"/>
                <c:pt idx="0">
                  <c:v>1.0099432148100485</c:v>
                </c:pt>
                <c:pt idx="1">
                  <c:v>0.95373875753267745</c:v>
                </c:pt>
                <c:pt idx="2">
                  <c:v>0.89799511161892898</c:v>
                </c:pt>
                <c:pt idx="3">
                  <c:v>0.84429562198183572</c:v>
                </c:pt>
                <c:pt idx="4">
                  <c:v>0.79384967679974772</c:v>
                </c:pt>
                <c:pt idx="5">
                  <c:v>0.74752446577510678</c:v>
                </c:pt>
                <c:pt idx="6">
                  <c:v>0.70589937007103865</c:v>
                </c:pt>
                <c:pt idx="7">
                  <c:v>0.66932938758317295</c:v>
                </c:pt>
                <c:pt idx="8">
                  <c:v>0.63800834053642907</c:v>
                </c:pt>
                <c:pt idx="9">
                  <c:v>0.61202653844125454</c:v>
                </c:pt>
                <c:pt idx="10">
                  <c:v>0.59142054111392395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4BF-4D32-83DB-8D07A29AC2F7}"/>
            </c:ext>
          </c:extLst>
        </c:ser>
        <c:ser>
          <c:idx val="9"/>
          <c:order val="9"/>
          <c:spPr>
            <a:ln w="1905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Pesca!$AS$3:$AS$13</c:f>
              <c:numCache>
                <c:formatCode>General</c:formatCode>
                <c:ptCount val="11"/>
                <c:pt idx="0">
                  <c:v>0.94763048140980799</c:v>
                </c:pt>
                <c:pt idx="1">
                  <c:v>0.97687241152754711</c:v>
                </c:pt>
                <c:pt idx="2">
                  <c:v>1.008502112709541</c:v>
                </c:pt>
                <c:pt idx="3">
                  <c:v>1.0421402437736849</c:v>
                </c:pt>
                <c:pt idx="4">
                  <c:v>1.0773401142156327</c:v>
                </c:pt>
                <c:pt idx="5">
                  <c:v>1.1135688786202493</c:v>
                </c:pt>
                <c:pt idx="6">
                  <c:v>1.1501871966625461</c:v>
                </c:pt>
                <c:pt idx="7">
                  <c:v>1.1864283548646057</c:v>
                </c:pt>
                <c:pt idx="8">
                  <c:v>1.2213786941114038</c:v>
                </c:pt>
                <c:pt idx="9">
                  <c:v>1.2539624712961093</c:v>
                </c:pt>
                <c:pt idx="10">
                  <c:v>1.2829360716923275</c:v>
                </c:pt>
              </c:numCache>
            </c:numRef>
          </c:xVal>
          <c:yVal>
            <c:numRef>
              <c:f>Pesca!$AT$3:$AT$13</c:f>
              <c:numCache>
                <c:formatCode>General</c:formatCode>
                <c:ptCount val="11"/>
                <c:pt idx="0">
                  <c:v>0.59142054111392395</c:v>
                </c:pt>
                <c:pt idx="1">
                  <c:v>0.5762146129960386</c:v>
                </c:pt>
                <c:pt idx="2">
                  <c:v>0.56645453053372241</c:v>
                </c:pt>
                <c:pt idx="3">
                  <c:v>0.56223480330741349</c:v>
                </c:pt>
                <c:pt idx="4">
                  <c:v>0.56372026877516657</c:v>
                </c:pt>
                <c:pt idx="5">
                  <c:v>0.57116252307923643</c:v>
                </c:pt>
                <c:pt idx="6">
                  <c:v>0.58491078402525043</c:v>
                </c:pt>
                <c:pt idx="7">
                  <c:v>0.60541550947013123</c:v>
                </c:pt>
                <c:pt idx="8">
                  <c:v>0.63322133960743998</c:v>
                </c:pt>
                <c:pt idx="9">
                  <c:v>0.66894364018509622</c:v>
                </c:pt>
                <c:pt idx="10">
                  <c:v>0.71322017778901192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4BF-4D32-83DB-8D07A29A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04112"/>
        <c:axId val="577904944"/>
      </c:scatterChart>
      <c:valAx>
        <c:axId val="57790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904944"/>
        <c:crosses val="autoZero"/>
        <c:crossBetween val="midCat"/>
      </c:valAx>
      <c:valAx>
        <c:axId val="5779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FFFF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90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Sardoni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Pesca!$AA$3:$AA$103</c:f>
              <c:numCache>
                <c:formatCode>General</c:formatCode>
                <c:ptCount val="101"/>
                <c:pt idx="0">
                  <c:v>1</c:v>
                </c:pt>
                <c:pt idx="1">
                  <c:v>0.99</c:v>
                </c:pt>
                <c:pt idx="2">
                  <c:v>0.98108999999999991</c:v>
                </c:pt>
                <c:pt idx="3">
                  <c:v>0.97352285283000006</c:v>
                </c:pt>
                <c:pt idx="4">
                  <c:v>0.96750497833322402</c:v>
                </c:pt>
                <c:pt idx="5">
                  <c:v>0.96319402301869683</c:v>
                </c:pt>
                <c:pt idx="6">
                  <c:v>0.9606989797187897</c:v>
                </c:pt>
                <c:pt idx="7">
                  <c:v>0.9600820983548336</c:v>
                </c:pt>
                <c:pt idx="8">
                  <c:v>0.96136188995443894</c:v>
                </c:pt>
                <c:pt idx="9">
                  <c:v>0.96451659166927006</c:v>
                </c:pt>
                <c:pt idx="10">
                  <c:v>0.96948758404983115</c:v>
                </c:pt>
                <c:pt idx="11">
                  <c:v>0.97618239947192786</c:v>
                </c:pt>
                <c:pt idx="12">
                  <c:v>0.98447710753291195</c:v>
                </c:pt>
                <c:pt idx="13">
                  <c:v>0.99421799517673781</c:v>
                </c:pt>
                <c:pt idx="14">
                  <c:v>1.0052225712285334</c:v>
                </c:pt>
                <c:pt idx="15">
                  <c:v>1.0172800183659876</c:v>
                </c:pt>
                <c:pt idx="16">
                  <c:v>1.0301512952810479</c:v>
                </c:pt>
                <c:pt idx="17">
                  <c:v>1.0435691637735192</c:v>
                </c:pt>
                <c:pt idx="18">
                  <c:v>1.0572384845149105</c:v>
                </c:pt>
                <c:pt idx="19">
                  <c:v>1.0708371931535108</c:v>
                </c:pt>
                <c:pt idx="20">
                  <c:v>1.0840184328854088</c:v>
                </c:pt>
                <c:pt idx="21">
                  <c:v>1.0964143723425075</c:v>
                </c:pt>
                <c:pt idx="22">
                  <c:v>1.1076422631986236</c:v>
                </c:pt>
                <c:pt idx="23">
                  <c:v>1.117313266830549</c:v>
                </c:pt>
                <c:pt idx="24">
                  <c:v>1.125044472975254</c:v>
                </c:pt>
                <c:pt idx="25">
                  <c:v>1.1304743112077784</c:v>
                </c:pt>
                <c:pt idx="26">
                  <c:v>1.1332811882984268</c:v>
                </c:pt>
                <c:pt idx="27">
                  <c:v>1.1332046594188117</c:v>
                </c:pt>
                <c:pt idx="28">
                  <c:v>1.1300677840693065</c:v>
                </c:pt>
                <c:pt idx="29">
                  <c:v>1.1237986101010922</c:v>
                </c:pt>
                <c:pt idx="30">
                  <c:v>1.1144481197086811</c:v>
                </c:pt>
                <c:pt idx="31">
                  <c:v>1.1022016633372282</c:v>
                </c:pt>
                <c:pt idx="32">
                  <c:v>1.0873811140801397</c:v>
                </c:pt>
                <c:pt idx="33">
                  <c:v>1.0704358386160706</c:v>
                </c:pt>
                <c:pt idx="34">
                  <c:v>1.051922079895488</c:v>
                </c:pt>
                <c:pt idx="35">
                  <c:v>1.0324722370804182</c:v>
                </c:pt>
                <c:pt idx="36">
                  <c:v>1.01275736540661</c:v>
                </c:pt>
                <c:pt idx="37">
                  <c:v>0.9934474875363245</c:v>
                </c:pt>
                <c:pt idx="38">
                  <c:v>0.97517461815636919</c:v>
                </c:pt>
                <c:pt idx="39">
                  <c:v>0.95850265873621998</c:v>
                </c:pt>
                <c:pt idx="40">
                  <c:v>0.94390676499977788</c:v>
                </c:pt>
                <c:pt idx="41">
                  <c:v>0.93176290711438903</c:v>
                </c:pt>
                <c:pt idx="42">
                  <c:v>0.92234664759605411</c:v>
                </c:pt>
                <c:pt idx="43">
                  <c:v>0.9158390166903273</c:v>
                </c:pt>
                <c:pt idx="44">
                  <c:v>0.91233689011682395</c:v>
                </c:pt>
                <c:pt idx="45">
                  <c:v>0.91186537624699571</c:v>
                </c:pt>
                <c:pt idx="46">
                  <c:v>0.91439018928456151</c:v>
                </c:pt>
                <c:pt idx="47">
                  <c:v>0.91982859914661419</c:v>
                </c:pt>
                <c:pt idx="48">
                  <c:v>0.9280581389942606</c:v>
                </c:pt>
                <c:pt idx="49">
                  <c:v>0.93892272517356479</c:v>
                </c:pt>
                <c:pt idx="50">
                  <c:v>0.95223617479181533</c:v>
                </c:pt>
                <c:pt idx="51">
                  <c:v>0.96778330864192874</c:v>
                </c:pt>
                <c:pt idx="52">
                  <c:v>0.98531893681554472</c:v>
                </c:pt>
                <c:pt idx="53">
                  <c:v>1.0045650804683275</c:v>
                </c:pt>
                <c:pt idx="54">
                  <c:v>1.0252068214368482</c:v>
                </c:pt>
                <c:pt idx="55">
                  <c:v>1.0468872210415083</c:v>
                </c:pt>
                <c:pt idx="56">
                  <c:v>1.0692018335301696</c:v>
                </c:pt>
                <c:pt idx="57">
                  <c:v>1.0916934757253982</c:v>
                </c:pt>
                <c:pt idx="58">
                  <c:v>1.1138481138631189</c:v>
                </c:pt>
                <c:pt idx="59">
                  <c:v>1.1350929933628446</c:v>
                </c:pt>
                <c:pt idx="60">
                  <c:v>1.1547984532249655</c:v>
                </c:pt>
                <c:pt idx="61">
                  <c:v>1.1722851924755275</c:v>
                </c:pt>
                <c:pt idx="62">
                  <c:v>1.1868390079086091</c:v>
                </c:pt>
                <c:pt idx="63">
                  <c:v>1.1977350593542051</c:v>
                </c:pt>
                <c:pt idx="64">
                  <c:v>1.2042733365125904</c:v>
                </c:pt>
                <c:pt idx="65">
                  <c:v>1.2058259521949422</c:v>
                </c:pt>
                <c:pt idx="66">
                  <c:v>1.2018949483994146</c:v>
                </c:pt>
                <c:pt idx="67">
                  <c:v>1.1921764159287762</c:v>
                </c:pt>
                <c:pt idx="68">
                  <c:v>1.1766232000966044</c:v>
                </c:pt>
                <c:pt idx="69">
                  <c:v>1.155495147226925</c:v>
                </c:pt>
                <c:pt idx="70">
                  <c:v>1.1293841483306157</c:v>
                </c:pt>
                <c:pt idx="71">
                  <c:v>1.0992027541368332</c:v>
                </c:pt>
                <c:pt idx="72">
                  <c:v>1.066130835697662</c:v>
                </c:pt>
                <c:pt idx="73">
                  <c:v>1.0315240062824598</c:v>
                </c:pt>
                <c:pt idx="74">
                  <c:v>0.99679762127543592</c:v>
                </c:pt>
                <c:pt idx="75">
                  <c:v>0.96330721461044888</c:v>
                </c:pt>
                <c:pt idx="76">
                  <c:v>0.93224703238451934</c:v>
                </c:pt>
                <c:pt idx="77">
                  <c:v>0.90458240479412433</c:v>
                </c:pt>
                <c:pt idx="78">
                  <c:v>0.88102169318940182</c:v>
                </c:pt>
                <c:pt idx="79">
                  <c:v>0.86202365275514237</c:v>
                </c:pt>
                <c:pt idx="80">
                  <c:v>0.84782964542568529</c:v>
                </c:pt>
                <c:pt idx="81">
                  <c:v>0.83850833374274902</c:v>
                </c:pt>
                <c:pt idx="82">
                  <c:v>0.83400229413913607</c:v>
                </c:pt>
                <c:pt idx="83">
                  <c:v>0.8341695022900667</c:v>
                </c:pt>
                <c:pt idx="84">
                  <c:v>0.83881619161874565</c:v>
                </c:pt>
                <c:pt idx="85">
                  <c:v>0.84772025260333927</c:v>
                </c:pt>
                <c:pt idx="86">
                  <c:v>0.86064591244223498</c:v>
                </c:pt>
                <c:pt idx="87">
                  <c:v>0.8773511038173174</c:v>
                </c:pt>
                <c:pt idx="88">
                  <c:v>0.89758901545952952</c:v>
                </c:pt>
                <c:pt idx="89">
                  <c:v>0.92110509902718107</c:v>
                </c:pt>
                <c:pt idx="90">
                  <c:v>0.94763048140980799</c:v>
                </c:pt>
                <c:pt idx="91">
                  <c:v>0.97687241152754711</c:v>
                </c:pt>
                <c:pt idx="92">
                  <c:v>1.008502112709541</c:v>
                </c:pt>
                <c:pt idx="93">
                  <c:v>1.0421402437736849</c:v>
                </c:pt>
                <c:pt idx="94">
                  <c:v>1.0773401142156327</c:v>
                </c:pt>
                <c:pt idx="95">
                  <c:v>1.1135688786202493</c:v>
                </c:pt>
                <c:pt idx="96">
                  <c:v>1.1501871966625461</c:v>
                </c:pt>
                <c:pt idx="97">
                  <c:v>1.1864283548646057</c:v>
                </c:pt>
                <c:pt idx="98">
                  <c:v>1.2213786941114038</c:v>
                </c:pt>
                <c:pt idx="99">
                  <c:v>1.2539624712961093</c:v>
                </c:pt>
                <c:pt idx="100">
                  <c:v>1.2829360716923275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2-46AF-A04A-310A58D0E5CD}"/>
            </c:ext>
          </c:extLst>
        </c:ser>
        <c:ser>
          <c:idx val="1"/>
          <c:order val="1"/>
          <c:tx>
            <c:v>Branzini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Pesca!$AB$3:$AB$103</c:f>
              <c:numCache>
                <c:formatCode>General</c:formatCode>
                <c:ptCount val="101"/>
                <c:pt idx="0">
                  <c:v>1</c:v>
                </c:pt>
                <c:pt idx="1">
                  <c:v>0.99</c:v>
                </c:pt>
                <c:pt idx="2">
                  <c:v>0.97712999999999983</c:v>
                </c:pt>
                <c:pt idx="3">
                  <c:v>0.96181544150999965</c:v>
                </c:pt>
                <c:pt idx="4">
                  <c:v>0.94455744839632805</c:v>
                </c:pt>
                <c:pt idx="5">
                  <c:v>0.92590384948701876</c:v>
                </c:pt>
                <c:pt idx="6">
                  <c:v>0.90642117226081276</c:v>
                </c:pt>
                <c:pt idx="7">
                  <c:v>0.88666997747590237</c:v>
                </c:pt>
                <c:pt idx="8">
                  <c:v>0.86718507621536178</c:v>
                </c:pt>
                <c:pt idx="9">
                  <c:v>0.84846130773180495</c:v>
                </c:pt>
                <c:pt idx="10">
                  <c:v>0.83094480494396494</c:v>
                </c:pt>
                <c:pt idx="11">
                  <c:v>0.81502911683850066</c:v>
                </c:pt>
                <c:pt idx="12">
                  <c:v>0.8010552142930335</c:v>
                </c:pt>
                <c:pt idx="13">
                  <c:v>0.78931425396460186</c:v>
                </c:pt>
                <c:pt idx="14">
                  <c:v>0.78005196577790792</c:v>
                </c:pt>
                <c:pt idx="15">
                  <c:v>0.77347360920609853</c:v>
                </c:pt>
                <c:pt idx="16">
                  <c:v>0.76974856456584395</c:v>
                </c:pt>
                <c:pt idx="17">
                  <c:v>0.76901375379890169</c:v>
                </c:pt>
                <c:pt idx="18">
                  <c:v>0.77137520211591859</c:v>
                </c:pt>
                <c:pt idx="19">
                  <c:v>0.77690715436320867</c:v>
                </c:pt>
                <c:pt idx="20">
                  <c:v>0.78564825946636785</c:v>
                </c:pt>
                <c:pt idx="21">
                  <c:v>0.79759445753955815</c:v>
                </c:pt>
                <c:pt idx="22">
                  <c:v>0.81268838366642415</c:v>
                </c:pt>
                <c:pt idx="23">
                  <c:v>0.83080538489768541</c:v>
                </c:pt>
                <c:pt idx="24">
                  <c:v>0.85173667918953622</c:v>
                </c:pt>
                <c:pt idx="25">
                  <c:v>0.87517080164652539</c:v>
                </c:pt>
                <c:pt idx="26">
                  <c:v>0.90067528589025703</c:v>
                </c:pt>
                <c:pt idx="27">
                  <c:v>0.92768145474369801</c:v>
                </c:pt>
                <c:pt idx="28">
                  <c:v>0.95547608786474558</c:v>
                </c:pt>
                <c:pt idx="29">
                  <c:v>0.98320432423003123</c:v>
                </c:pt>
                <c:pt idx="30">
                  <c:v>1.0098880796232494</c:v>
                </c:pt>
                <c:pt idx="31">
                  <c:v>1.0344631363757442</c:v>
                </c:pt>
                <c:pt idx="32">
                  <c:v>1.0558356609715809</c:v>
                </c:pt>
                <c:pt idx="33">
                  <c:v>1.0729553332642363</c:v>
                </c:pt>
                <c:pt idx="34">
                  <c:v>1.0848981325404095</c:v>
                </c:pt>
                <c:pt idx="35">
                  <c:v>1.0909482014698741</c:v>
                </c:pt>
                <c:pt idx="36">
                  <c:v>1.0906663780473511</c:v>
                </c:pt>
                <c:pt idx="37">
                  <c:v>1.0839339231233136</c:v>
                </c:pt>
                <c:pt idx="38">
                  <c:v>1.0709638367297605</c:v>
                </c:pt>
                <c:pt idx="39">
                  <c:v>1.052278072506202</c:v>
                </c:pt>
                <c:pt idx="40">
                  <c:v>1.0286552690973851</c:v>
                </c:pt>
                <c:pt idx="41">
                  <c:v>1.0010585358833024</c:v>
                </c:pt>
                <c:pt idx="42">
                  <c:v>0.97055515323536856</c:v>
                </c:pt>
                <c:pt idx="43">
                  <c:v>0.93823954330051929</c:v>
                </c:pt>
                <c:pt idx="44">
                  <c:v>0.90516819910425705</c:v>
                </c:pt>
                <c:pt idx="45">
                  <c:v>0.87231155932296456</c:v>
                </c:pt>
                <c:pt idx="46">
                  <c:v>0.84052418840683707</c:v>
                </c:pt>
                <c:pt idx="47">
                  <c:v>0.81053181152139164</c:v>
                </c:pt>
                <c:pt idx="48">
                  <c:v>0.78293205217640693</c:v>
                </c:pt>
                <c:pt idx="49">
                  <c:v>0.75820505499225876</c:v>
                </c:pt>
                <c:pt idx="50">
                  <c:v>0.73673027488676979</c:v>
                </c:pt>
                <c:pt idx="51">
                  <c:v>0.71880625531532127</c:v>
                </c:pt>
                <c:pt idx="52">
                  <c:v>0.70467092498004458</c:v>
                </c:pt>
                <c:pt idx="53">
                  <c:v>0.69452062021807992</c:v>
                </c:pt>
                <c:pt idx="54">
                  <c:v>0.68852657677136164</c:v>
                </c:pt>
                <c:pt idx="55">
                  <c:v>0.68684798094620791</c:v>
                </c:pt>
                <c:pt idx="56">
                  <c:v>0.68964081906810737</c:v>
                </c:pt>
                <c:pt idx="57">
                  <c:v>0.69706173362445456</c:v>
                </c:pt>
                <c:pt idx="58">
                  <c:v>0.70926592023356927</c:v>
                </c:pt>
                <c:pt idx="59">
                  <c:v>0.72639783720502793</c:v>
                </c:pt>
                <c:pt idx="60">
                  <c:v>0.7485732362930746</c:v>
                </c:pt>
                <c:pt idx="61">
                  <c:v>0.77585089766127635</c:v>
                </c:pt>
                <c:pt idx="62">
                  <c:v>0.80819267505542869</c:v>
                </c:pt>
                <c:pt idx="63">
                  <c:v>0.84541132358678273</c:v>
                </c:pt>
                <c:pt idx="64">
                  <c:v>0.88710744782535966</c:v>
                </c:pt>
                <c:pt idx="65">
                  <c:v>0.93260009281084244</c:v>
                </c:pt>
                <c:pt idx="66">
                  <c:v>0.98086008251869894</c:v>
                </c:pt>
                <c:pt idx="67">
                  <c:v>1.0304606904176594</c:v>
                </c:pt>
                <c:pt idx="68">
                  <c:v>1.0795651561854702</c:v>
                </c:pt>
                <c:pt idx="69">
                  <c:v>1.1259723804030959</c:v>
                </c:pt>
                <c:pt idx="70">
                  <c:v>1.1672376289183339</c:v>
                </c:pt>
                <c:pt idx="71">
                  <c:v>1.2008718665842644</c:v>
                </c:pt>
                <c:pt idx="72">
                  <c:v>1.2246020868776013</c:v>
                </c:pt>
                <c:pt idx="73">
                  <c:v>1.2366512538295202</c:v>
                </c:pt>
                <c:pt idx="74">
                  <c:v>1.2359800018597049</c:v>
                </c:pt>
                <c:pt idx="75">
                  <c:v>1.2224327790225251</c:v>
                </c:pt>
                <c:pt idx="76">
                  <c:v>1.1967521121481519</c:v>
                </c:pt>
                <c:pt idx="77">
                  <c:v>1.1604595388972307</c:v>
                </c:pt>
                <c:pt idx="78">
                  <c:v>1.1156364659476705</c:v>
                </c:pt>
                <c:pt idx="79">
                  <c:v>1.0646591399678096</c:v>
                </c:pt>
                <c:pt idx="80">
                  <c:v>1.0099432148100485</c:v>
                </c:pt>
                <c:pt idx="81">
                  <c:v>0.95373875753267745</c:v>
                </c:pt>
                <c:pt idx="82">
                  <c:v>0.89799511161892898</c:v>
                </c:pt>
                <c:pt idx="83">
                  <c:v>0.84429562198183572</c:v>
                </c:pt>
                <c:pt idx="84">
                  <c:v>0.79384967679974772</c:v>
                </c:pt>
                <c:pt idx="85">
                  <c:v>0.74752446577510678</c:v>
                </c:pt>
                <c:pt idx="86">
                  <c:v>0.70589937007103865</c:v>
                </c:pt>
                <c:pt idx="87">
                  <c:v>0.66932938758317295</c:v>
                </c:pt>
                <c:pt idx="88">
                  <c:v>0.63800834053642907</c:v>
                </c:pt>
                <c:pt idx="89">
                  <c:v>0.61202653844125454</c:v>
                </c:pt>
                <c:pt idx="90">
                  <c:v>0.59142054111392395</c:v>
                </c:pt>
                <c:pt idx="91">
                  <c:v>0.5762146129960386</c:v>
                </c:pt>
                <c:pt idx="92">
                  <c:v>0.56645453053372241</c:v>
                </c:pt>
                <c:pt idx="93">
                  <c:v>0.56223480330741349</c:v>
                </c:pt>
                <c:pt idx="94">
                  <c:v>0.56372026877516657</c:v>
                </c:pt>
                <c:pt idx="95">
                  <c:v>0.57116252307923643</c:v>
                </c:pt>
                <c:pt idx="96">
                  <c:v>0.58491078402525043</c:v>
                </c:pt>
                <c:pt idx="97">
                  <c:v>0.60541550947013123</c:v>
                </c:pt>
                <c:pt idx="98">
                  <c:v>0.63322133960743998</c:v>
                </c:pt>
                <c:pt idx="99">
                  <c:v>0.66894364018509622</c:v>
                </c:pt>
                <c:pt idx="100">
                  <c:v>0.71322017778901192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2-46AF-A04A-310A58D0E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129392"/>
        <c:axId val="977129808"/>
      </c:lineChart>
      <c:catAx>
        <c:axId val="977129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7129808"/>
        <c:crosses val="autoZero"/>
        <c:auto val="1"/>
        <c:lblAlgn val="ctr"/>
        <c:lblOffset val="100"/>
        <c:noMultiLvlLbl val="0"/>
      </c:catAx>
      <c:valAx>
        <c:axId val="97712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712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L'amore tra</a:t>
            </a:r>
          </a:p>
          <a:p>
            <a:pPr>
              <a:defRPr/>
            </a:pPr>
            <a:r>
              <a:rPr lang="it-IT"/>
              <a:t>x=Romeo </a:t>
            </a:r>
          </a:p>
          <a:p>
            <a:pPr>
              <a:defRPr/>
            </a:pPr>
            <a:r>
              <a:rPr lang="it-IT"/>
              <a:t>e </a:t>
            </a:r>
          </a:p>
          <a:p>
            <a:pPr>
              <a:defRPr/>
            </a:pPr>
            <a:r>
              <a:rPr lang="it-IT"/>
              <a:t>y=Giulietta</a:t>
            </a:r>
          </a:p>
        </c:rich>
      </c:tx>
      <c:layout>
        <c:manualLayout>
          <c:xMode val="edge"/>
          <c:yMode val="edge"/>
          <c:x val="0.8637630617888582"/>
          <c:y val="0.39344972030011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5002938065577624E-2"/>
          <c:y val="4.1765753031929427E-2"/>
          <c:w val="0.81202184177379977"/>
          <c:h val="0.9026787654930094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RomeoGiulietta!$AA$3:$AA$13</c:f>
              <c:numCache>
                <c:formatCode>General</c:formatCode>
                <c:ptCount val="11"/>
                <c:pt idx="0">
                  <c:v>5</c:v>
                </c:pt>
                <c:pt idx="1">
                  <c:v>9</c:v>
                </c:pt>
                <c:pt idx="2">
                  <c:v>11.7</c:v>
                </c:pt>
                <c:pt idx="3">
                  <c:v>13.86</c:v>
                </c:pt>
                <c:pt idx="4">
                  <c:v>15.858000000000001</c:v>
                </c:pt>
                <c:pt idx="5">
                  <c:v>17.888400000000001</c:v>
                </c:pt>
                <c:pt idx="6">
                  <c:v>20.058120000000002</c:v>
                </c:pt>
                <c:pt idx="7">
                  <c:v>22.433256</c:v>
                </c:pt>
                <c:pt idx="8">
                  <c:v>25.0618248</c:v>
                </c:pt>
                <c:pt idx="9">
                  <c:v>27.984961439999999</c:v>
                </c:pt>
                <c:pt idx="10">
                  <c:v>31.242552912000001</c:v>
                </c:pt>
              </c:numCache>
            </c:numRef>
          </c:xVal>
          <c:yVal>
            <c:numRef>
              <c:f>RomeoGiulietta!$AB$3:$AB$13</c:f>
              <c:numCache>
                <c:formatCode>General</c:formatCode>
                <c:ptCount val="11"/>
                <c:pt idx="0">
                  <c:v>5</c:v>
                </c:pt>
                <c:pt idx="1">
                  <c:v>4.5</c:v>
                </c:pt>
                <c:pt idx="2">
                  <c:v>4.5</c:v>
                </c:pt>
                <c:pt idx="3">
                  <c:v>4.7699999999999996</c:v>
                </c:pt>
                <c:pt idx="4">
                  <c:v>5.202</c:v>
                </c:pt>
                <c:pt idx="5">
                  <c:v>5.7473999999999998</c:v>
                </c:pt>
                <c:pt idx="6">
                  <c:v>6.3867600000000007</c:v>
                </c:pt>
                <c:pt idx="7">
                  <c:v>7.1152200000000008</c:v>
                </c:pt>
                <c:pt idx="8">
                  <c:v>7.9355016000000003</c:v>
                </c:pt>
                <c:pt idx="9">
                  <c:v>8.8545837600000006</c:v>
                </c:pt>
                <c:pt idx="10">
                  <c:v>9.8821631520000004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75-4D4F-AD77-F544D4BEC010}"/>
            </c:ext>
          </c:extLst>
        </c:ser>
        <c:ser>
          <c:idx val="1"/>
          <c:order val="1"/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RomeoGiulietta!$AC$3:$AC$13</c:f>
              <c:numCache>
                <c:formatCode>General</c:formatCode>
                <c:ptCount val="11"/>
                <c:pt idx="0">
                  <c:v>31.242552912000001</c:v>
                </c:pt>
                <c:pt idx="1">
                  <c:v>34.876205481600003</c:v>
                </c:pt>
                <c:pt idx="2">
                  <c:v>38.930950198080005</c:v>
                </c:pt>
                <c:pt idx="3">
                  <c:v>43.456369356864009</c:v>
                </c:pt>
                <c:pt idx="4">
                  <c:v>48.507477864019215</c:v>
                </c:pt>
                <c:pt idx="5">
                  <c:v>54.145525129724177</c:v>
                </c:pt>
                <c:pt idx="6">
                  <c:v>60.43880216098831</c:v>
                </c:pt>
                <c:pt idx="7">
                  <c:v>67.463499887530247</c:v>
                </c:pt>
                <c:pt idx="8">
                  <c:v>75.304646653114702</c:v>
                </c:pt>
                <c:pt idx="9">
                  <c:v>84.057144705717192</c:v>
                </c:pt>
                <c:pt idx="10">
                  <c:v>93.826922336465572</c:v>
                </c:pt>
              </c:numCache>
            </c:numRef>
          </c:xVal>
          <c:yVal>
            <c:numRef>
              <c:f>RomeoGiulietta!$AD$3:$AD$13</c:f>
              <c:numCache>
                <c:formatCode>General</c:formatCode>
                <c:ptCount val="11"/>
                <c:pt idx="0">
                  <c:v>9.8821631520000004</c:v>
                </c:pt>
                <c:pt idx="1">
                  <c:v>11.029985812800001</c:v>
                </c:pt>
                <c:pt idx="2">
                  <c:v>12.311609198400003</c:v>
                </c:pt>
                <c:pt idx="3">
                  <c:v>13.742382378528005</c:v>
                </c:pt>
                <c:pt idx="4">
                  <c:v>15.339542838508805</c:v>
                </c:pt>
                <c:pt idx="5">
                  <c:v>17.122382057208966</c:v>
                </c:pt>
                <c:pt idx="6">
                  <c:v>19.112458158739592</c:v>
                </c:pt>
                <c:pt idx="7">
                  <c:v>21.333846743090504</c:v>
                </c:pt>
                <c:pt idx="8">
                  <c:v>23.813427383225427</c:v>
                </c:pt>
                <c:pt idx="9">
                  <c:v>26.581206571891812</c:v>
                </c:pt>
                <c:pt idx="10">
                  <c:v>29.670679728085172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A75-4D4F-AD77-F544D4BEC010}"/>
            </c:ext>
          </c:extLst>
        </c:ser>
        <c:ser>
          <c:idx val="2"/>
          <c:order val="2"/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RomeoGiulietta!$AE$3:$AE$13</c:f>
              <c:numCache>
                <c:formatCode>General</c:formatCode>
                <c:ptCount val="11"/>
                <c:pt idx="0">
                  <c:v>93.826922336465572</c:v>
                </c:pt>
                <c:pt idx="1">
                  <c:v>104.73221759725763</c:v>
                </c:pt>
                <c:pt idx="2">
                  <c:v>116.90501009392081</c:v>
                </c:pt>
                <c:pt idx="3">
                  <c:v>130.49261864775417</c:v>
                </c:pt>
                <c:pt idx="4">
                  <c:v>145.65948438568944</c:v>
                </c:pt>
                <c:pt idx="5">
                  <c:v>162.58916094731586</c:v>
                </c:pt>
                <c:pt idx="6">
                  <c:v>181.48653594743308</c:v>
                </c:pt>
                <c:pt idx="7">
                  <c:v>202.58031060434234</c:v>
                </c:pt>
                <c:pt idx="8">
                  <c:v>226.12576755533391</c:v>
                </c:pt>
                <c:pt idx="9">
                  <c:v>252.40786036218941</c:v>
                </c:pt>
                <c:pt idx="10">
                  <c:v>281.74466209962276</c:v>
                </c:pt>
              </c:numCache>
            </c:numRef>
          </c:xVal>
          <c:yVal>
            <c:numRef>
              <c:f>RomeoGiulietta!$AF$3:$AF$13</c:f>
              <c:numCache>
                <c:formatCode>General</c:formatCode>
                <c:ptCount val="11"/>
                <c:pt idx="0">
                  <c:v>29.670679728085172</c:v>
                </c:pt>
                <c:pt idx="1">
                  <c:v>33.119236016114698</c:v>
                </c:pt>
                <c:pt idx="2">
                  <c:v>36.968610572617521</c:v>
                </c:pt>
                <c:pt idx="3">
                  <c:v>41.265389467486102</c:v>
                </c:pt>
                <c:pt idx="4">
                  <c:v>46.061573438764299</c:v>
                </c:pt>
                <c:pt idx="5">
                  <c:v>51.415207189580386</c:v>
                </c:pt>
                <c:pt idx="6">
                  <c:v>57.391081846395892</c:v>
                </c:pt>
                <c:pt idx="7">
                  <c:v>64.061519071860033</c:v>
                </c:pt>
                <c:pt idx="8">
                  <c:v>71.507246317922267</c:v>
                </c:pt>
                <c:pt idx="9">
                  <c:v>79.818373809871204</c:v>
                </c:pt>
                <c:pt idx="10">
                  <c:v>89.095485084115907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A75-4D4F-AD77-F544D4BEC010}"/>
            </c:ext>
          </c:extLst>
        </c:ser>
        <c:ser>
          <c:idx val="3"/>
          <c:order val="3"/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RomeoGiulietta!$AG$3:$AG$13</c:f>
              <c:numCache>
                <c:formatCode>General</c:formatCode>
                <c:ptCount val="11"/>
                <c:pt idx="0">
                  <c:v>281.74466209962276</c:v>
                </c:pt>
                <c:pt idx="1">
                  <c:v>314.49121476381413</c:v>
                </c:pt>
                <c:pt idx="2">
                  <c:v>351.04382608830633</c:v>
                </c:pt>
                <c:pt idx="3">
                  <c:v>391.84486576883046</c:v>
                </c:pt>
                <c:pt idx="4">
                  <c:v>437.38811914244332</c:v>
                </c:pt>
                <c:pt idx="5">
                  <c:v>488.2247631127409</c:v>
                </c:pt>
                <c:pt idx="6">
                  <c:v>544.97003664346607</c:v>
                </c:pt>
                <c:pt idx="7">
                  <c:v>608.31068654866567</c:v>
                </c:pt>
                <c:pt idx="8">
                  <c:v>679.01327869039335</c:v>
                </c:pt>
                <c:pt idx="9">
                  <c:v>757.9334751683499</c:v>
                </c:pt>
                <c:pt idx="10">
                  <c:v>846.02638977654749</c:v>
                </c:pt>
              </c:numCache>
            </c:numRef>
          </c:xVal>
          <c:yVal>
            <c:numRef>
              <c:f>RomeoGiulietta!$AH$3:$AH$13</c:f>
              <c:numCache>
                <c:formatCode>General</c:formatCode>
                <c:ptCount val="11"/>
                <c:pt idx="0">
                  <c:v>89.095485084115907</c:v>
                </c:pt>
                <c:pt idx="1">
                  <c:v>99.450854277255004</c:v>
                </c:pt>
                <c:pt idx="2">
                  <c:v>111.00980489818542</c:v>
                </c:pt>
                <c:pt idx="3">
                  <c:v>123.91222652737898</c:v>
                </c:pt>
                <c:pt idx="4">
                  <c:v>138.31426779878623</c:v>
                </c:pt>
                <c:pt idx="5">
                  <c:v>154.39022615327332</c:v>
                </c:pt>
                <c:pt idx="6">
                  <c:v>172.33465723389276</c:v>
                </c:pt>
                <c:pt idx="7">
                  <c:v>192.36472945146082</c:v>
                </c:pt>
                <c:pt idx="8">
                  <c:v>214.72285221603522</c:v>
                </c:pt>
                <c:pt idx="9">
                  <c:v>239.67960964186753</c:v>
                </c:pt>
                <c:pt idx="10">
                  <c:v>267.53703523032902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A75-4D4F-AD77-F544D4BEC010}"/>
            </c:ext>
          </c:extLst>
        </c:ser>
        <c:ser>
          <c:idx val="4"/>
          <c:order val="4"/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RomeoGiulietta!$AI$3:$AI$13</c:f>
              <c:numCache>
                <c:formatCode>General</c:formatCode>
                <c:ptCount val="11"/>
                <c:pt idx="0">
                  <c:v>846.02638977654749</c:v>
                </c:pt>
                <c:pt idx="1">
                  <c:v>944.35814705156702</c:v>
                </c:pt>
                <c:pt idx="2">
                  <c:v>1054.1187848031716</c:v>
                </c:pt>
                <c:pt idx="3">
                  <c:v>1176.6366562772284</c:v>
                </c:pt>
                <c:pt idx="4">
                  <c:v>1313.3945062498528</c:v>
                </c:pt>
                <c:pt idx="5">
                  <c:v>1466.0474156100613</c:v>
                </c:pt>
                <c:pt idx="6">
                  <c:v>1636.4428316011777</c:v>
                </c:pt>
                <c:pt idx="7">
                  <c:v>1826.6429261324511</c:v>
                </c:pt>
                <c:pt idx="8">
                  <c:v>2038.9495527472859</c:v>
                </c:pt>
                <c:pt idx="9">
                  <c:v>2275.9321042841339</c:v>
                </c:pt>
                <c:pt idx="10">
                  <c:v>2540.4586083710797</c:v>
                </c:pt>
              </c:numCache>
            </c:numRef>
          </c:xVal>
          <c:yVal>
            <c:numRef>
              <c:f>RomeoGiulietta!$AJ$3:$AJ$13</c:f>
              <c:numCache>
                <c:formatCode>General</c:formatCode>
                <c:ptCount val="11"/>
                <c:pt idx="0">
                  <c:v>267.53703523032902</c:v>
                </c:pt>
                <c:pt idx="1">
                  <c:v>298.63226716191798</c:v>
                </c:pt>
                <c:pt idx="2">
                  <c:v>333.34162843469107</c:v>
                </c:pt>
                <c:pt idx="3">
                  <c:v>372.08518122807004</c:v>
                </c:pt>
                <c:pt idx="4">
                  <c:v>415.33181061017888</c:v>
                </c:pt>
                <c:pt idx="5">
                  <c:v>463.60489911312845</c:v>
                </c:pt>
                <c:pt idx="6">
                  <c:v>517.48866085150894</c:v>
                </c:pt>
                <c:pt idx="7">
                  <c:v>577.63521184132492</c:v>
                </c:pt>
                <c:pt idx="8">
                  <c:v>644.77246208630504</c:v>
                </c:pt>
                <c:pt idx="9">
                  <c:v>719.71292494377258</c:v>
                </c:pt>
                <c:pt idx="10">
                  <c:v>803.36355038343152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A75-4D4F-AD77-F544D4BEC010}"/>
            </c:ext>
          </c:extLst>
        </c:ser>
        <c:ser>
          <c:idx val="5"/>
          <c:order val="5"/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RomeoGiulietta!$AK$3:$AK$13</c:f>
              <c:numCache>
                <c:formatCode>General</c:formatCode>
                <c:ptCount val="11"/>
                <c:pt idx="0">
                  <c:v>2540.4586083710797</c:v>
                </c:pt>
                <c:pt idx="1">
                  <c:v>2835.7304370802954</c:v>
                </c:pt>
                <c:pt idx="2">
                  <c:v>3165.3210508080897</c:v>
                </c:pt>
                <c:pt idx="3">
                  <c:v>3533.2192452695845</c:v>
                </c:pt>
                <c:pt idx="4">
                  <c:v>3943.8774249949665</c:v>
                </c:pt>
                <c:pt idx="5">
                  <c:v>4402.2654875463704</c:v>
                </c:pt>
                <c:pt idx="6">
                  <c:v>4913.9309705769119</c:v>
                </c:pt>
                <c:pt idx="7">
                  <c:v>5485.0661896480187</c:v>
                </c:pt>
                <c:pt idx="8">
                  <c:v>6122.5831793252974</c:v>
                </c:pt>
                <c:pt idx="9">
                  <c:v>6834.1973445105459</c:v>
                </c:pt>
                <c:pt idx="10">
                  <c:v>7628.5208343812137</c:v>
                </c:pt>
              </c:numCache>
            </c:numRef>
          </c:xVal>
          <c:yVal>
            <c:numRef>
              <c:f>RomeoGiulietta!$AL$3:$AL$13</c:f>
              <c:numCache>
                <c:formatCode>General</c:formatCode>
                <c:ptCount val="11"/>
                <c:pt idx="0">
                  <c:v>803.36355038343152</c:v>
                </c:pt>
                <c:pt idx="1">
                  <c:v>896.73670114385322</c:v>
                </c:pt>
                <c:pt idx="2">
                  <c:v>1000.9624046231122</c:v>
                </c:pt>
                <c:pt idx="3">
                  <c:v>1117.3020287792988</c:v>
                </c:pt>
                <c:pt idx="4">
                  <c:v>1247.1635475503977</c:v>
                </c:pt>
                <c:pt idx="5">
                  <c:v>1392.118580539815</c:v>
                </c:pt>
                <c:pt idx="6">
                  <c:v>1553.9214131864892</c:v>
                </c:pt>
                <c:pt idx="7">
                  <c:v>1734.5302276068826</c:v>
                </c:pt>
                <c:pt idx="8">
                  <c:v>1936.130801050308</c:v>
                </c:pt>
                <c:pt idx="9">
                  <c:v>2161.1629587727762</c:v>
                </c:pt>
                <c:pt idx="10">
                  <c:v>2412.3501014692756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A75-4D4F-AD77-F544D4BEC010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RomeoGiulietta!$AM$3:$AM$13</c:f>
              <c:numCache>
                <c:formatCode>General</c:formatCode>
                <c:ptCount val="11"/>
                <c:pt idx="0">
                  <c:v>7628.5208343812137</c:v>
                </c:pt>
                <c:pt idx="1">
                  <c:v>8515.1667689742462</c:v>
                </c:pt>
                <c:pt idx="2">
                  <c:v>9504.8655797929387</c:v>
                </c:pt>
                <c:pt idx="3">
                  <c:v>10609.594872422609</c:v>
                </c:pt>
                <c:pt idx="4">
                  <c:v>11842.724382787988</c:v>
                </c:pt>
                <c:pt idx="5">
                  <c:v>13219.177781352573</c:v>
                </c:pt>
                <c:pt idx="6">
                  <c:v>14755.613283458602</c:v>
                </c:pt>
                <c:pt idx="7">
                  <c:v>16470.625251603378</c:v>
                </c:pt>
                <c:pt idx="8">
                  <c:v>18384.969229497758</c:v>
                </c:pt>
                <c:pt idx="9">
                  <c:v>20521.813131330589</c:v>
                </c:pt>
                <c:pt idx="10">
                  <c:v>22907.017626200155</c:v>
                </c:pt>
              </c:numCache>
            </c:numRef>
          </c:xVal>
          <c:yVal>
            <c:numRef>
              <c:f>RomeoGiulietta!$AN$3:$AN$13</c:f>
              <c:numCache>
                <c:formatCode>General</c:formatCode>
                <c:ptCount val="11"/>
                <c:pt idx="0">
                  <c:v>2412.3501014692756</c:v>
                </c:pt>
                <c:pt idx="1">
                  <c:v>2692.732164613542</c:v>
                </c:pt>
                <c:pt idx="2">
                  <c:v>3005.7024085882581</c:v>
                </c:pt>
                <c:pt idx="3">
                  <c:v>3355.0484848499004</c:v>
                </c:pt>
                <c:pt idx="4">
                  <c:v>3744.9982751221814</c:v>
                </c:pt>
                <c:pt idx="5">
                  <c:v>4180.2710583765447</c:v>
                </c:pt>
                <c:pt idx="6">
                  <c:v>4666.1346248364935</c:v>
                </c:pt>
                <c:pt idx="7">
                  <c:v>5208.469028215055</c:v>
                </c:pt>
                <c:pt idx="8">
                  <c:v>5813.837747732382</c:v>
                </c:pt>
                <c:pt idx="9">
                  <c:v>6489.5671211356812</c:v>
                </c:pt>
                <c:pt idx="10">
                  <c:v>7243.8350100416046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A75-4D4F-AD77-F544D4BEC010}"/>
            </c:ext>
          </c:extLst>
        </c:ser>
        <c:ser>
          <c:idx val="7"/>
          <c:order val="7"/>
          <c:spPr>
            <a:ln w="1905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RomeoGiulietta!$AO$3:$AO$13</c:f>
              <c:numCache>
                <c:formatCode>General</c:formatCode>
                <c:ptCount val="11"/>
                <c:pt idx="0">
                  <c:v>22907.017626200155</c:v>
                </c:pt>
                <c:pt idx="1">
                  <c:v>25569.449111001726</c:v>
                </c:pt>
                <c:pt idx="2">
                  <c:v>28541.329059454682</c:v>
                </c:pt>
                <c:pt idx="3">
                  <c:v>31858.623975186558</c:v>
                </c:pt>
                <c:pt idx="4">
                  <c:v>35561.480668192969</c:v>
                </c:pt>
                <c:pt idx="5">
                  <c:v>39694.712122508005</c:v>
                </c:pt>
                <c:pt idx="6">
                  <c:v>44308.339835188614</c:v>
                </c:pt>
                <c:pt idx="7">
                  <c:v>49458.199190147454</c:v>
                </c:pt>
                <c:pt idx="8">
                  <c:v>55206.61519323408</c:v>
                </c:pt>
                <c:pt idx="9">
                  <c:v>61623.156746494904</c:v>
                </c:pt>
                <c:pt idx="10">
                  <c:v>68785.478590045444</c:v>
                </c:pt>
              </c:numCache>
            </c:numRef>
          </c:xVal>
          <c:yVal>
            <c:numRef>
              <c:f>RomeoGiulietta!$AP$3:$AP$13</c:f>
              <c:numCache>
                <c:formatCode>General</c:formatCode>
                <c:ptCount val="11"/>
                <c:pt idx="0">
                  <c:v>7243.8350100416046</c:v>
                </c:pt>
                <c:pt idx="1">
                  <c:v>8085.7697706532999</c:v>
                </c:pt>
                <c:pt idx="2">
                  <c:v>9025.5607276228129</c:v>
                </c:pt>
                <c:pt idx="3">
                  <c:v>10074.581488043719</c:v>
                </c:pt>
                <c:pt idx="4">
                  <c:v>11245.527587953631</c:v>
                </c:pt>
                <c:pt idx="5">
                  <c:v>12552.570137182203</c:v>
                </c:pt>
                <c:pt idx="6">
                  <c:v>14011.527321996564</c:v>
                </c:pt>
                <c:pt idx="7">
                  <c:v>15640.055841116113</c:v>
                </c:pt>
                <c:pt idx="8">
                  <c:v>17457.864591907637</c:v>
                </c:pt>
                <c:pt idx="9">
                  <c:v>19486.95319284952</c:v>
                </c:pt>
                <c:pt idx="10">
                  <c:v>21751.878228929108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A75-4D4F-AD77-F544D4BEC010}"/>
            </c:ext>
          </c:extLst>
        </c:ser>
        <c:ser>
          <c:idx val="8"/>
          <c:order val="8"/>
          <c:spPr>
            <a:ln w="19050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RomeoGiulietta!$AQ$3:$AQ$13</c:f>
              <c:numCache>
                <c:formatCode>General</c:formatCode>
                <c:ptCount val="11"/>
                <c:pt idx="0">
                  <c:v>68785.478590045444</c:v>
                </c:pt>
                <c:pt idx="1">
                  <c:v>76780.261100965465</c:v>
                </c:pt>
                <c:pt idx="2">
                  <c:v>85704.259322920203</c:v>
                </c:pt>
                <c:pt idx="3">
                  <c:v>95665.473922150981</c:v>
                </c:pt>
                <c:pt idx="4">
                  <c:v>106784.45824106465</c:v>
                </c:pt>
                <c:pt idx="5">
                  <c:v>119195.77726774193</c:v>
                </c:pt>
                <c:pt idx="6">
                  <c:v>133049.63617821218</c:v>
                </c:pt>
                <c:pt idx="7">
                  <c:v>148513.69816055885</c:v>
                </c:pt>
                <c:pt idx="8">
                  <c:v>165775.11352065956</c:v>
                </c:pt>
                <c:pt idx="9">
                  <c:v>185042.78462635353</c:v>
                </c:pt>
                <c:pt idx="10">
                  <c:v>206549.8941010095</c:v>
                </c:pt>
              </c:numCache>
            </c:numRef>
          </c:xVal>
          <c:yVal>
            <c:numRef>
              <c:f>RomeoGiulietta!$AR$3:$AR$13</c:f>
              <c:numCache>
                <c:formatCode>General</c:formatCode>
                <c:ptCount val="11"/>
                <c:pt idx="0">
                  <c:v>21751.878228929108</c:v>
                </c:pt>
                <c:pt idx="1">
                  <c:v>24280.050442147833</c:v>
                </c:pt>
                <c:pt idx="2">
                  <c:v>27102.066463814816</c:v>
                </c:pt>
                <c:pt idx="3">
                  <c:v>30252.079103343873</c:v>
                </c:pt>
                <c:pt idx="4">
                  <c:v>33768.210674890201</c:v>
                </c:pt>
                <c:pt idx="5">
                  <c:v>37693.014364018629</c:v>
                </c:pt>
                <c:pt idx="6">
                  <c:v>42073.989217989103</c:v>
                </c:pt>
                <c:pt idx="7">
                  <c:v>46964.154992212498</c:v>
                </c:pt>
                <c:pt idx="8">
                  <c:v>52422.693809825883</c:v>
                </c:pt>
                <c:pt idx="9">
                  <c:v>58515.666399926668</c:v>
                </c:pt>
                <c:pt idx="10">
                  <c:v>65316.811582576687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A75-4D4F-AD77-F544D4BEC010}"/>
            </c:ext>
          </c:extLst>
        </c:ser>
        <c:ser>
          <c:idx val="9"/>
          <c:order val="9"/>
          <c:spPr>
            <a:ln w="1905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RomeoGiulietta!$AS$3:$AS$13</c:f>
              <c:numCache>
                <c:formatCode>General</c:formatCode>
                <c:ptCount val="11"/>
                <c:pt idx="0">
                  <c:v>206549.8941010095</c:v>
                </c:pt>
                <c:pt idx="1">
                  <c:v>230556.72686338431</c:v>
                </c:pt>
                <c:pt idx="2">
                  <c:v>257353.82016686976</c:v>
                </c:pt>
                <c:pt idx="3">
                  <c:v>287265.47976076411</c:v>
                </c:pt>
                <c:pt idx="4">
                  <c:v>320653.7047271129</c:v>
                </c:pt>
                <c:pt idx="5">
                  <c:v>357922.56849256804</c:v>
                </c:pt>
                <c:pt idx="6">
                  <c:v>399523.10903546785</c:v>
                </c:pt>
                <c:pt idx="7">
                  <c:v>445958.78747076186</c:v>
                </c:pt>
                <c:pt idx="8">
                  <c:v>497791.58107406634</c:v>
                </c:pt>
                <c:pt idx="9">
                  <c:v>555648.78448429471</c:v>
                </c:pt>
                <c:pt idx="10">
                  <c:v>620230.60139487579</c:v>
                </c:pt>
              </c:numCache>
            </c:numRef>
          </c:xVal>
          <c:yVal>
            <c:numRef>
              <c:f>RomeoGiulietta!$AT$3:$AT$13</c:f>
              <c:numCache>
                <c:formatCode>General</c:formatCode>
                <c:ptCount val="11"/>
                <c:pt idx="0">
                  <c:v>65316.811582576687</c:v>
                </c:pt>
                <c:pt idx="1">
                  <c:v>72908.438676162303</c:v>
                </c:pt>
                <c:pt idx="2">
                  <c:v>81382.423627268276</c:v>
                </c:pt>
                <c:pt idx="3">
                  <c:v>90841.320918501602</c:v>
                </c:pt>
                <c:pt idx="4">
                  <c:v>101399.6047108777</c:v>
                </c:pt>
                <c:pt idx="5">
                  <c:v>113185.05424141345</c:v>
                </c:pt>
                <c:pt idx="6">
                  <c:v>126340.30024238757</c:v>
                </c:pt>
                <c:pt idx="7">
                  <c:v>141024.55109745686</c:v>
                </c:pt>
                <c:pt idx="8">
                  <c:v>157415.51962504169</c:v>
                </c:pt>
                <c:pt idx="9">
                  <c:v>175711.57380744</c:v>
                </c:pt>
                <c:pt idx="10">
                  <c:v>196134.13749438146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1A75-4D4F-AD77-F544D4BE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04112"/>
        <c:axId val="577904944"/>
      </c:scatterChart>
      <c:valAx>
        <c:axId val="57790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904944"/>
        <c:crosses val="autoZero"/>
        <c:crossBetween val="midCat"/>
      </c:valAx>
      <c:valAx>
        <c:axId val="5779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90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L'esponenziale</a:t>
            </a:r>
            <a:r>
              <a:rPr lang="it-IT" baseline="0"/>
              <a:t> scavalca la retta?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Retta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EsponenzialeLineare!$B$32:$B$131</c:f>
              <c:numCache>
                <c:formatCode>General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0.35000000000000003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0.41000000000000003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0.47000000000000003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0.57000000000000006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0.69000000000000006</c:v>
                </c:pt>
                <c:pt idx="69">
                  <c:v>0.70000000000000007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0.82000000000000006</c:v>
                </c:pt>
                <c:pt idx="82">
                  <c:v>0.83000000000000007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0.94000000000000006</c:v>
                </c:pt>
                <c:pt idx="94">
                  <c:v>0.95000000000000007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cat>
          <c:val>
            <c:numRef>
              <c:f>EsponenzialeLineare!$C$32:$C$131</c:f>
              <c:numCache>
                <c:formatCode>General</c:formatCode>
                <c:ptCount val="100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0.12</c:v>
                </c:pt>
                <c:pt idx="4">
                  <c:v>0.15000000000000002</c:v>
                </c:pt>
                <c:pt idx="5">
                  <c:v>0.18</c:v>
                </c:pt>
                <c:pt idx="6">
                  <c:v>0.21000000000000002</c:v>
                </c:pt>
                <c:pt idx="7">
                  <c:v>0.24</c:v>
                </c:pt>
                <c:pt idx="8">
                  <c:v>0.27</c:v>
                </c:pt>
                <c:pt idx="9">
                  <c:v>0.30000000000000004</c:v>
                </c:pt>
                <c:pt idx="10">
                  <c:v>0.33</c:v>
                </c:pt>
                <c:pt idx="11">
                  <c:v>0.36</c:v>
                </c:pt>
                <c:pt idx="12">
                  <c:v>0.39</c:v>
                </c:pt>
                <c:pt idx="13">
                  <c:v>0.42000000000000004</c:v>
                </c:pt>
                <c:pt idx="14">
                  <c:v>0.44999999999999996</c:v>
                </c:pt>
                <c:pt idx="15">
                  <c:v>0.48</c:v>
                </c:pt>
                <c:pt idx="16">
                  <c:v>0.51</c:v>
                </c:pt>
                <c:pt idx="17">
                  <c:v>0.54</c:v>
                </c:pt>
                <c:pt idx="18">
                  <c:v>0.57000000000000006</c:v>
                </c:pt>
                <c:pt idx="19">
                  <c:v>0.60000000000000009</c:v>
                </c:pt>
                <c:pt idx="20">
                  <c:v>0.63</c:v>
                </c:pt>
                <c:pt idx="21">
                  <c:v>0.66</c:v>
                </c:pt>
                <c:pt idx="22">
                  <c:v>0.69000000000000006</c:v>
                </c:pt>
                <c:pt idx="23">
                  <c:v>0.72</c:v>
                </c:pt>
                <c:pt idx="24">
                  <c:v>0.75</c:v>
                </c:pt>
                <c:pt idx="25">
                  <c:v>0.78</c:v>
                </c:pt>
                <c:pt idx="26">
                  <c:v>0.81</c:v>
                </c:pt>
                <c:pt idx="27">
                  <c:v>0.84000000000000008</c:v>
                </c:pt>
                <c:pt idx="28">
                  <c:v>0.86999999999999988</c:v>
                </c:pt>
                <c:pt idx="29">
                  <c:v>0.89999999999999991</c:v>
                </c:pt>
                <c:pt idx="30">
                  <c:v>0.92999999999999994</c:v>
                </c:pt>
                <c:pt idx="31">
                  <c:v>0.96</c:v>
                </c:pt>
                <c:pt idx="32">
                  <c:v>0.99</c:v>
                </c:pt>
                <c:pt idx="33">
                  <c:v>1.02</c:v>
                </c:pt>
                <c:pt idx="34">
                  <c:v>1.05</c:v>
                </c:pt>
                <c:pt idx="35">
                  <c:v>1.08</c:v>
                </c:pt>
                <c:pt idx="36">
                  <c:v>1.1099999999999999</c:v>
                </c:pt>
                <c:pt idx="37">
                  <c:v>1.1400000000000001</c:v>
                </c:pt>
                <c:pt idx="38">
                  <c:v>1.17</c:v>
                </c:pt>
                <c:pt idx="39">
                  <c:v>1.2000000000000002</c:v>
                </c:pt>
                <c:pt idx="40">
                  <c:v>1.23</c:v>
                </c:pt>
                <c:pt idx="41">
                  <c:v>1.26</c:v>
                </c:pt>
                <c:pt idx="42">
                  <c:v>1.29</c:v>
                </c:pt>
                <c:pt idx="43">
                  <c:v>1.32</c:v>
                </c:pt>
                <c:pt idx="44">
                  <c:v>1.35</c:v>
                </c:pt>
                <c:pt idx="45">
                  <c:v>1.3800000000000001</c:v>
                </c:pt>
                <c:pt idx="46">
                  <c:v>1.4100000000000001</c:v>
                </c:pt>
                <c:pt idx="47">
                  <c:v>1.44</c:v>
                </c:pt>
                <c:pt idx="48">
                  <c:v>1.47</c:v>
                </c:pt>
                <c:pt idx="49">
                  <c:v>1.5</c:v>
                </c:pt>
                <c:pt idx="50">
                  <c:v>1.53</c:v>
                </c:pt>
                <c:pt idx="51">
                  <c:v>1.56</c:v>
                </c:pt>
                <c:pt idx="52">
                  <c:v>1.59</c:v>
                </c:pt>
                <c:pt idx="53">
                  <c:v>1.62</c:v>
                </c:pt>
                <c:pt idx="54">
                  <c:v>1.6500000000000001</c:v>
                </c:pt>
                <c:pt idx="55">
                  <c:v>1.6800000000000002</c:v>
                </c:pt>
                <c:pt idx="56">
                  <c:v>1.7100000000000002</c:v>
                </c:pt>
                <c:pt idx="57">
                  <c:v>1.7399999999999998</c:v>
                </c:pt>
                <c:pt idx="58">
                  <c:v>1.77</c:v>
                </c:pt>
                <c:pt idx="59">
                  <c:v>1.7999999999999998</c:v>
                </c:pt>
                <c:pt idx="60">
                  <c:v>1.83</c:v>
                </c:pt>
                <c:pt idx="61">
                  <c:v>1.8599999999999999</c:v>
                </c:pt>
                <c:pt idx="62">
                  <c:v>1.8900000000000001</c:v>
                </c:pt>
                <c:pt idx="63">
                  <c:v>1.92</c:v>
                </c:pt>
                <c:pt idx="64">
                  <c:v>1.9500000000000002</c:v>
                </c:pt>
                <c:pt idx="65">
                  <c:v>1.98</c:v>
                </c:pt>
                <c:pt idx="66">
                  <c:v>2.0100000000000002</c:v>
                </c:pt>
                <c:pt idx="67">
                  <c:v>2.04</c:v>
                </c:pt>
                <c:pt idx="68">
                  <c:v>2.0700000000000003</c:v>
                </c:pt>
                <c:pt idx="69">
                  <c:v>2.1</c:v>
                </c:pt>
                <c:pt idx="70">
                  <c:v>2.13</c:v>
                </c:pt>
                <c:pt idx="71">
                  <c:v>2.16</c:v>
                </c:pt>
                <c:pt idx="72">
                  <c:v>2.19</c:v>
                </c:pt>
                <c:pt idx="73">
                  <c:v>2.2199999999999998</c:v>
                </c:pt>
                <c:pt idx="74">
                  <c:v>2.25</c:v>
                </c:pt>
                <c:pt idx="75">
                  <c:v>2.2800000000000002</c:v>
                </c:pt>
                <c:pt idx="76">
                  <c:v>2.31</c:v>
                </c:pt>
                <c:pt idx="77">
                  <c:v>2.34</c:v>
                </c:pt>
                <c:pt idx="78">
                  <c:v>2.37</c:v>
                </c:pt>
                <c:pt idx="79">
                  <c:v>2.4000000000000004</c:v>
                </c:pt>
                <c:pt idx="80">
                  <c:v>2.4300000000000002</c:v>
                </c:pt>
                <c:pt idx="81">
                  <c:v>2.46</c:v>
                </c:pt>
                <c:pt idx="82">
                  <c:v>2.4900000000000002</c:v>
                </c:pt>
                <c:pt idx="83">
                  <c:v>2.52</c:v>
                </c:pt>
                <c:pt idx="84">
                  <c:v>2.5499999999999998</c:v>
                </c:pt>
                <c:pt idx="85">
                  <c:v>2.58</c:v>
                </c:pt>
                <c:pt idx="86">
                  <c:v>2.61</c:v>
                </c:pt>
                <c:pt idx="87">
                  <c:v>2.64</c:v>
                </c:pt>
                <c:pt idx="88">
                  <c:v>2.67</c:v>
                </c:pt>
                <c:pt idx="89">
                  <c:v>2.7</c:v>
                </c:pt>
                <c:pt idx="90">
                  <c:v>2.73</c:v>
                </c:pt>
                <c:pt idx="91">
                  <c:v>2.7600000000000002</c:v>
                </c:pt>
                <c:pt idx="92">
                  <c:v>2.79</c:v>
                </c:pt>
                <c:pt idx="93">
                  <c:v>2.8200000000000003</c:v>
                </c:pt>
                <c:pt idx="94">
                  <c:v>2.85</c:v>
                </c:pt>
                <c:pt idx="95">
                  <c:v>2.88</c:v>
                </c:pt>
                <c:pt idx="96">
                  <c:v>2.91</c:v>
                </c:pt>
                <c:pt idx="97">
                  <c:v>2.94</c:v>
                </c:pt>
                <c:pt idx="98">
                  <c:v>2.9699999999999998</c:v>
                </c:pt>
                <c:pt idx="9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D-47E9-B41F-96E0544E0683}"/>
            </c:ext>
          </c:extLst>
        </c:ser>
        <c:ser>
          <c:idx val="1"/>
          <c:order val="1"/>
          <c:tx>
            <c:v>Esponenziale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EsponenzialeLineare!$B$32:$B$131</c:f>
              <c:numCache>
                <c:formatCode>General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0.35000000000000003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0.41000000000000003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0.47000000000000003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0.57000000000000006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0.69000000000000006</c:v>
                </c:pt>
                <c:pt idx="69">
                  <c:v>0.70000000000000007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0.82000000000000006</c:v>
                </c:pt>
                <c:pt idx="82">
                  <c:v>0.83000000000000007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0.94000000000000006</c:v>
                </c:pt>
                <c:pt idx="94">
                  <c:v>0.95000000000000007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cat>
          <c:val>
            <c:numRef>
              <c:f>EsponenzialeLineare!$D$32:$D$131</c:f>
              <c:numCache>
                <c:formatCode>General</c:formatCode>
                <c:ptCount val="100"/>
                <c:pt idx="0">
                  <c:v>1.000009995053281</c:v>
                </c:pt>
                <c:pt idx="1">
                  <c:v>1.0000199902064633</c:v>
                </c:pt>
                <c:pt idx="2">
                  <c:v>1.0000299854595474</c:v>
                </c:pt>
                <c:pt idx="3">
                  <c:v>1.0000399808125346</c:v>
                </c:pt>
                <c:pt idx="4">
                  <c:v>1.000049976265426</c:v>
                </c:pt>
                <c:pt idx="5">
                  <c:v>1.0000599718182226</c:v>
                </c:pt>
                <c:pt idx="6">
                  <c:v>1.0000699674709252</c:v>
                </c:pt>
                <c:pt idx="7">
                  <c:v>1.0000799632235349</c:v>
                </c:pt>
                <c:pt idx="8">
                  <c:v>1.0000899590760526</c:v>
                </c:pt>
                <c:pt idx="9">
                  <c:v>1.0000999550284793</c:v>
                </c:pt>
                <c:pt idx="10">
                  <c:v>1.0001099510808162</c:v>
                </c:pt>
                <c:pt idx="11">
                  <c:v>1.0001199472330642</c:v>
                </c:pt>
                <c:pt idx="12">
                  <c:v>1.0001299434852242</c:v>
                </c:pt>
                <c:pt idx="13">
                  <c:v>1.0001399398372972</c:v>
                </c:pt>
                <c:pt idx="14">
                  <c:v>1.0001499362892845</c:v>
                </c:pt>
                <c:pt idx="15">
                  <c:v>1.0001599328411868</c:v>
                </c:pt>
                <c:pt idx="16">
                  <c:v>1.0001699294930051</c:v>
                </c:pt>
                <c:pt idx="17">
                  <c:v>1.0001799262447404</c:v>
                </c:pt>
                <c:pt idx="18">
                  <c:v>1.000189923096394</c:v>
                </c:pt>
                <c:pt idx="19">
                  <c:v>1.0001999200479663</c:v>
                </c:pt>
                <c:pt idx="20">
                  <c:v>1.0002099170994589</c:v>
                </c:pt>
                <c:pt idx="21">
                  <c:v>1.0002199142508725</c:v>
                </c:pt>
                <c:pt idx="22">
                  <c:v>1.0002299115022084</c:v>
                </c:pt>
                <c:pt idx="23">
                  <c:v>1.000239908853467</c:v>
                </c:pt>
                <c:pt idx="24">
                  <c:v>1.0002499063046499</c:v>
                </c:pt>
                <c:pt idx="25">
                  <c:v>1.0002599038557578</c:v>
                </c:pt>
                <c:pt idx="26">
                  <c:v>1.0002699015067917</c:v>
                </c:pt>
                <c:pt idx="27">
                  <c:v>1.0002798992577526</c:v>
                </c:pt>
                <c:pt idx="28">
                  <c:v>1.0002898971086418</c:v>
                </c:pt>
                <c:pt idx="29">
                  <c:v>1.0002998950594599</c:v>
                </c:pt>
                <c:pt idx="30">
                  <c:v>1.0003098931102079</c:v>
                </c:pt>
                <c:pt idx="31">
                  <c:v>1.0003198912608873</c:v>
                </c:pt>
                <c:pt idx="32">
                  <c:v>1.0003298895114985</c:v>
                </c:pt>
                <c:pt idx="33">
                  <c:v>1.0003398878620426</c:v>
                </c:pt>
                <c:pt idx="34">
                  <c:v>1.0003498863125211</c:v>
                </c:pt>
                <c:pt idx="35">
                  <c:v>1.0003598848629345</c:v>
                </c:pt>
                <c:pt idx="36">
                  <c:v>1.0003698835132839</c:v>
                </c:pt>
                <c:pt idx="37">
                  <c:v>1.0003798822635703</c:v>
                </c:pt>
                <c:pt idx="38">
                  <c:v>1.0003898811137948</c:v>
                </c:pt>
                <c:pt idx="39">
                  <c:v>1.0003998800639584</c:v>
                </c:pt>
                <c:pt idx="40">
                  <c:v>1.0004098791140619</c:v>
                </c:pt>
                <c:pt idx="41">
                  <c:v>1.0004198782641065</c:v>
                </c:pt>
                <c:pt idx="42">
                  <c:v>1.0004298775140932</c:v>
                </c:pt>
                <c:pt idx="43">
                  <c:v>1.000439876864023</c:v>
                </c:pt>
                <c:pt idx="44">
                  <c:v>1.0004498763138967</c:v>
                </c:pt>
                <c:pt idx="45">
                  <c:v>1.0004598758637155</c:v>
                </c:pt>
                <c:pt idx="46">
                  <c:v>1.0004698755134802</c:v>
                </c:pt>
                <c:pt idx="47">
                  <c:v>1.000479875263192</c:v>
                </c:pt>
                <c:pt idx="48">
                  <c:v>1.0004898751128519</c:v>
                </c:pt>
                <c:pt idx="49">
                  <c:v>1.000499875062461</c:v>
                </c:pt>
                <c:pt idx="50">
                  <c:v>1.0005098751120198</c:v>
                </c:pt>
                <c:pt idx="51">
                  <c:v>1.0005198752615299</c:v>
                </c:pt>
                <c:pt idx="52">
                  <c:v>1.0005298755109917</c:v>
                </c:pt>
                <c:pt idx="53">
                  <c:v>1.0005398758604067</c:v>
                </c:pt>
                <c:pt idx="54">
                  <c:v>1.0005498763097758</c:v>
                </c:pt>
                <c:pt idx="55">
                  <c:v>1.0005598768591</c:v>
                </c:pt>
                <c:pt idx="56">
                  <c:v>1.00056987750838</c:v>
                </c:pt>
                <c:pt idx="57">
                  <c:v>1.0005798782576172</c:v>
                </c:pt>
                <c:pt idx="58">
                  <c:v>1.0005898791068122</c:v>
                </c:pt>
                <c:pt idx="59">
                  <c:v>1.0005998800559663</c:v>
                </c:pt>
                <c:pt idx="60">
                  <c:v>1.0006098811050805</c:v>
                </c:pt>
                <c:pt idx="61">
                  <c:v>1.0006198822541557</c:v>
                </c:pt>
                <c:pt idx="62">
                  <c:v>1.0006298835031928</c:v>
                </c:pt>
                <c:pt idx="63">
                  <c:v>1.0006398848521931</c:v>
                </c:pt>
                <c:pt idx="64">
                  <c:v>1.0006498863011575</c:v>
                </c:pt>
                <c:pt idx="65">
                  <c:v>1.0006598878500865</c:v>
                </c:pt>
                <c:pt idx="66">
                  <c:v>1.0006698894989818</c:v>
                </c:pt>
                <c:pt idx="67">
                  <c:v>1.0006798912478443</c:v>
                </c:pt>
                <c:pt idx="68">
                  <c:v>1.0006898930966746</c:v>
                </c:pt>
                <c:pt idx="69">
                  <c:v>1.0006998950454737</c:v>
                </c:pt>
                <c:pt idx="70">
                  <c:v>1.0007098970942432</c:v>
                </c:pt>
                <c:pt idx="71">
                  <c:v>1.0007198992429833</c:v>
                </c:pt>
                <c:pt idx="72">
                  <c:v>1.0007299014916957</c:v>
                </c:pt>
                <c:pt idx="73">
                  <c:v>1.000739903840381</c:v>
                </c:pt>
                <c:pt idx="74">
                  <c:v>1.0007499062890404</c:v>
                </c:pt>
                <c:pt idx="75">
                  <c:v>1.0007599088376748</c:v>
                </c:pt>
                <c:pt idx="76">
                  <c:v>1.0007699114862851</c:v>
                </c:pt>
                <c:pt idx="77">
                  <c:v>1.0007799142348726</c:v>
                </c:pt>
                <c:pt idx="78">
                  <c:v>1.000789917083438</c:v>
                </c:pt>
                <c:pt idx="79">
                  <c:v>1.0007999200319824</c:v>
                </c:pt>
                <c:pt idx="80">
                  <c:v>1.0008099230805068</c:v>
                </c:pt>
                <c:pt idx="81">
                  <c:v>1.0008199262290121</c:v>
                </c:pt>
                <c:pt idx="82">
                  <c:v>1.0008299294774996</c:v>
                </c:pt>
                <c:pt idx="83">
                  <c:v>1.0008399328259698</c:v>
                </c:pt>
                <c:pt idx="84">
                  <c:v>1.0008499362744243</c:v>
                </c:pt>
                <c:pt idx="85">
                  <c:v>1.0008599398228637</c:v>
                </c:pt>
                <c:pt idx="86">
                  <c:v>1.0008699434712891</c:v>
                </c:pt>
                <c:pt idx="87">
                  <c:v>1.0008799472197014</c:v>
                </c:pt>
                <c:pt idx="88">
                  <c:v>1.0008899510681017</c:v>
                </c:pt>
                <c:pt idx="89">
                  <c:v>1.0008999550164912</c:v>
                </c:pt>
                <c:pt idx="90">
                  <c:v>1.0009099590648707</c:v>
                </c:pt>
                <c:pt idx="91">
                  <c:v>1.0009199632132411</c:v>
                </c:pt>
                <c:pt idx="92">
                  <c:v>1.0009299674616035</c:v>
                </c:pt>
                <c:pt idx="93">
                  <c:v>1.0009399718099588</c:v>
                </c:pt>
                <c:pt idx="94">
                  <c:v>1.0009499762583081</c:v>
                </c:pt>
                <c:pt idx="95">
                  <c:v>1.0009599808066525</c:v>
                </c:pt>
                <c:pt idx="96">
                  <c:v>1.0009699854549929</c:v>
                </c:pt>
                <c:pt idx="97">
                  <c:v>1.0009799902033303</c:v>
                </c:pt>
                <c:pt idx="98">
                  <c:v>1.0009899950516656</c:v>
                </c:pt>
                <c:pt idx="99">
                  <c:v>1.0009999999999999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D-47E9-B41F-96E0544E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27824"/>
        <c:axId val="203024080"/>
      </c:lineChart>
      <c:catAx>
        <c:axId val="20302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024080"/>
        <c:crosses val="autoZero"/>
        <c:auto val="1"/>
        <c:lblAlgn val="ctr"/>
        <c:lblOffset val="100"/>
        <c:noMultiLvlLbl val="0"/>
      </c:catAx>
      <c:valAx>
        <c:axId val="20302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02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Equilibrio stabile,</a:t>
            </a:r>
            <a:r>
              <a:rPr lang="it-IT" baseline="0"/>
              <a:t> 0&lt;m&lt;1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flat" cmpd="sng" algn="ctr">
              <a:solidFill>
                <a:schemeClr val="accent2">
                  <a:lumMod val="50000"/>
                  <a:alpha val="72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Ragnatela!$X$3:$X$23</c:f>
              <c:numCache>
                <c:formatCode>General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</c:numCache>
            </c:numRef>
          </c:xVal>
          <c:yVal>
            <c:numRef>
              <c:f>Ragnatela!$Y$3:$Y$23</c:f>
              <c:numCache>
                <c:formatCode>General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A8-46F0-8910-274FB6563EC8}"/>
            </c:ext>
          </c:extLst>
        </c:ser>
        <c:ser>
          <c:idx val="1"/>
          <c:order val="1"/>
          <c:spPr>
            <a:ln w="9525" cap="flat" cmpd="sng" algn="ctr">
              <a:solidFill>
                <a:schemeClr val="accent2">
                  <a:lumMod val="75000"/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Ragnatela!$Z$3:$Z$23</c:f>
              <c:numCache>
                <c:formatCode>General</c:formatCode>
                <c:ptCount val="21"/>
              </c:numCache>
            </c:numRef>
          </c:xVal>
          <c:yVal>
            <c:numRef>
              <c:f>Ragnatela!$AA$3:$AA$23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A8-46F0-8910-274FB6563EC8}"/>
            </c:ext>
          </c:extLst>
        </c:ser>
        <c:ser>
          <c:idx val="2"/>
          <c:order val="2"/>
          <c:spPr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Ragnatela!$AB$3:$AB$23</c:f>
              <c:numCache>
                <c:formatCode>General</c:formatCode>
                <c:ptCount val="21"/>
              </c:numCache>
            </c:numRef>
          </c:xVal>
          <c:yVal>
            <c:numRef>
              <c:f>Ragnatela!$AC$3:$AC$23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A8-46F0-8910-274FB6563EC8}"/>
            </c:ext>
          </c:extLst>
        </c:ser>
        <c:ser>
          <c:idx val="3"/>
          <c:order val="3"/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Ragnatela!$AD$3:$AD$23</c:f>
              <c:numCache>
                <c:formatCode>General</c:formatCode>
                <c:ptCount val="21"/>
              </c:numCache>
            </c:numRef>
          </c:xVal>
          <c:yVal>
            <c:numRef>
              <c:f>Ragnatela!$AE$3:$AE$23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A8-46F0-8910-274FB6563EC8}"/>
            </c:ext>
          </c:extLst>
        </c:ser>
        <c:ser>
          <c:idx val="4"/>
          <c:order val="4"/>
          <c:tx>
            <c:v>Bisettrice</c:v>
          </c:tx>
          <c:spPr>
            <a:ln w="25400" cap="flat" cmpd="sng" algn="ctr">
              <a:solidFill>
                <a:schemeClr val="accent5"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Ragnatela!$AG$3:$AG$4</c:f>
              <c:numCache>
                <c:formatCode>General</c:formatCode>
                <c:ptCount val="2"/>
                <c:pt idx="0">
                  <c:v>0</c:v>
                </c:pt>
                <c:pt idx="1">
                  <c:v>22</c:v>
                </c:pt>
              </c:numCache>
            </c:numRef>
          </c:xVal>
          <c:yVal>
            <c:numRef>
              <c:f>Ragnatela!$AH$3:$AH$4</c:f>
              <c:numCache>
                <c:formatCode>General</c:formatCode>
                <c:ptCount val="2"/>
                <c:pt idx="0">
                  <c:v>0</c:v>
                </c:pt>
                <c:pt idx="1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A8-46F0-8910-274FB6563EC8}"/>
            </c:ext>
          </c:extLst>
        </c:ser>
        <c:ser>
          <c:idx val="5"/>
          <c:order val="5"/>
          <c:tx>
            <c:v>Curva</c:v>
          </c:tx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Ragnatela!$AG$9:$AG$10</c:f>
              <c:numCache>
                <c:formatCode>General</c:formatCode>
                <c:ptCount val="2"/>
                <c:pt idx="0">
                  <c:v>0</c:v>
                </c:pt>
                <c:pt idx="1">
                  <c:v>22</c:v>
                </c:pt>
              </c:numCache>
            </c:numRef>
          </c:xVal>
          <c:yVal>
            <c:numRef>
              <c:f>Ragnatela!$AH$9:$AH$10</c:f>
              <c:numCache>
                <c:formatCode>General</c:formatCode>
                <c:ptCount val="2"/>
                <c:pt idx="0">
                  <c:v>1</c:v>
                </c:pt>
                <c:pt idx="1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A8-46F0-8910-274FB656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84560"/>
        <c:axId val="635674992"/>
      </c:scatterChart>
      <c:valAx>
        <c:axId val="63568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74992"/>
        <c:crosses val="autoZero"/>
        <c:crossBetween val="midCat"/>
      </c:valAx>
      <c:valAx>
        <c:axId val="6356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8456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accent6">
              <a:lumMod val="40000"/>
              <a:lumOff val="60000"/>
            </a:schemeClr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Interpretazione</a:t>
            </a:r>
            <a:r>
              <a:rPr lang="it-IT" baseline="0"/>
              <a:t> con la bisettrice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flat" cmpd="sng" algn="ctr">
              <a:solidFill>
                <a:schemeClr val="accent2">
                  <a:lumMod val="50000"/>
                  <a:alpha val="72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MappaLogistica!$AY$3:$AY$23</c:f>
              <c:numCache>
                <c:formatCode>General</c:formatCode>
                <c:ptCount val="21"/>
                <c:pt idx="0">
                  <c:v>35</c:v>
                </c:pt>
                <c:pt idx="1">
                  <c:v>35</c:v>
                </c:pt>
                <c:pt idx="2">
                  <c:v>91</c:v>
                </c:pt>
                <c:pt idx="3">
                  <c:v>91</c:v>
                </c:pt>
                <c:pt idx="4">
                  <c:v>32.759999999999991</c:v>
                </c:pt>
                <c:pt idx="5">
                  <c:v>32.759999999999991</c:v>
                </c:pt>
                <c:pt idx="6">
                  <c:v>88.111295999999996</c:v>
                </c:pt>
                <c:pt idx="7">
                  <c:v>88.111295999999996</c:v>
                </c:pt>
                <c:pt idx="8">
                  <c:v>41.901164688015378</c:v>
                </c:pt>
                <c:pt idx="9">
                  <c:v>41.901164688015378</c:v>
                </c:pt>
                <c:pt idx="10">
                  <c:v>97.376354663574034</c:v>
                </c:pt>
                <c:pt idx="11">
                  <c:v>97.376354663574034</c:v>
                </c:pt>
                <c:pt idx="12">
                  <c:v>10.219240751649858</c:v>
                </c:pt>
                <c:pt idx="13">
                  <c:v>10.219240751649858</c:v>
                </c:pt>
                <c:pt idx="14">
                  <c:v>36.699647744992184</c:v>
                </c:pt>
                <c:pt idx="15">
                  <c:v>36.699647744992184</c:v>
                </c:pt>
                <c:pt idx="16">
                  <c:v>92.924025195708325</c:v>
                </c:pt>
                <c:pt idx="17">
                  <c:v>92.924025195708325</c:v>
                </c:pt>
                <c:pt idx="18">
                  <c:v>26.30112243992787</c:v>
                </c:pt>
                <c:pt idx="19">
                  <c:v>26.30112243992787</c:v>
                </c:pt>
                <c:pt idx="20">
                  <c:v>77.534528095708382</c:v>
                </c:pt>
              </c:numCache>
            </c:numRef>
          </c:xVal>
          <c:yVal>
            <c:numRef>
              <c:f>MappaLogistica!$AZ$3:$AZ$23</c:f>
              <c:numCache>
                <c:formatCode>General</c:formatCode>
                <c:ptCount val="21"/>
                <c:pt idx="0">
                  <c:v>35</c:v>
                </c:pt>
                <c:pt idx="1">
                  <c:v>91</c:v>
                </c:pt>
                <c:pt idx="2">
                  <c:v>91</c:v>
                </c:pt>
                <c:pt idx="3">
                  <c:v>32.759999999999991</c:v>
                </c:pt>
                <c:pt idx="4">
                  <c:v>32.759999999999991</c:v>
                </c:pt>
                <c:pt idx="5">
                  <c:v>88.111295999999996</c:v>
                </c:pt>
                <c:pt idx="6">
                  <c:v>88.111295999999996</c:v>
                </c:pt>
                <c:pt idx="7">
                  <c:v>41.901164688015378</c:v>
                </c:pt>
                <c:pt idx="8">
                  <c:v>41.901164688015378</c:v>
                </c:pt>
                <c:pt idx="9">
                  <c:v>97.376354663574034</c:v>
                </c:pt>
                <c:pt idx="10">
                  <c:v>97.376354663574034</c:v>
                </c:pt>
                <c:pt idx="11">
                  <c:v>10.219240751649858</c:v>
                </c:pt>
                <c:pt idx="12">
                  <c:v>10.219240751649858</c:v>
                </c:pt>
                <c:pt idx="13">
                  <c:v>36.699647744992184</c:v>
                </c:pt>
                <c:pt idx="14">
                  <c:v>36.699647744992184</c:v>
                </c:pt>
                <c:pt idx="15">
                  <c:v>92.924025195708325</c:v>
                </c:pt>
                <c:pt idx="16">
                  <c:v>92.924025195708325</c:v>
                </c:pt>
                <c:pt idx="17">
                  <c:v>26.30112243992787</c:v>
                </c:pt>
                <c:pt idx="18">
                  <c:v>26.30112243992787</c:v>
                </c:pt>
                <c:pt idx="19">
                  <c:v>77.534528095708382</c:v>
                </c:pt>
                <c:pt idx="20">
                  <c:v>77.534528095708382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E3-463B-BBED-2839548988AA}"/>
            </c:ext>
          </c:extLst>
        </c:ser>
        <c:ser>
          <c:idx val="1"/>
          <c:order val="1"/>
          <c:spPr>
            <a:ln w="9525" cap="flat" cmpd="sng" algn="ctr">
              <a:solidFill>
                <a:schemeClr val="accent2">
                  <a:lumMod val="75000"/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MappaLogistica!$BA$3:$BA$23</c:f>
              <c:numCache>
                <c:formatCode>General</c:formatCode>
                <c:ptCount val="21"/>
                <c:pt idx="0">
                  <c:v>77.534528095708382</c:v>
                </c:pt>
                <c:pt idx="1">
                  <c:v>77.534528095708382</c:v>
                </c:pt>
                <c:pt idx="2">
                  <c:v>69.673990501865845</c:v>
                </c:pt>
                <c:pt idx="3">
                  <c:v>69.673990501865845</c:v>
                </c:pt>
                <c:pt idx="4">
                  <c:v>84.517363909299704</c:v>
                </c:pt>
                <c:pt idx="5">
                  <c:v>84.517363909299704</c:v>
                </c:pt>
                <c:pt idx="6">
                  <c:v>52.342063550118972</c:v>
                </c:pt>
                <c:pt idx="7">
                  <c:v>52.342063550118972</c:v>
                </c:pt>
                <c:pt idx="8">
                  <c:v>99.780589533088175</c:v>
                </c:pt>
                <c:pt idx="9">
                  <c:v>99.780589533088175</c:v>
                </c:pt>
                <c:pt idx="10">
                  <c:v>0.87571622952769768</c:v>
                </c:pt>
                <c:pt idx="11">
                  <c:v>0.87571622952769768</c:v>
                </c:pt>
                <c:pt idx="12">
                  <c:v>3.4721897615244623</c:v>
                </c:pt>
                <c:pt idx="13">
                  <c:v>3.4721897615244623</c:v>
                </c:pt>
                <c:pt idx="14">
                  <c:v>13.406514976496437</c:v>
                </c:pt>
                <c:pt idx="15">
                  <c:v>13.406514976496437</c:v>
                </c:pt>
                <c:pt idx="16">
                  <c:v>46.436674153384821</c:v>
                </c:pt>
                <c:pt idx="17">
                  <c:v>46.436674153384821</c:v>
                </c:pt>
                <c:pt idx="18">
                  <c:v>99.492108356433775</c:v>
                </c:pt>
                <c:pt idx="19">
                  <c:v>99.492108356433775</c:v>
                </c:pt>
                <c:pt idx="20">
                  <c:v>2.021248417400733</c:v>
                </c:pt>
              </c:numCache>
            </c:numRef>
          </c:xVal>
          <c:yVal>
            <c:numRef>
              <c:f>MappaLogistica!$BB$3:$BB$23</c:f>
              <c:numCache>
                <c:formatCode>General</c:formatCode>
                <c:ptCount val="21"/>
                <c:pt idx="0">
                  <c:v>77.534528095708382</c:v>
                </c:pt>
                <c:pt idx="1">
                  <c:v>69.673990501865845</c:v>
                </c:pt>
                <c:pt idx="2">
                  <c:v>69.673990501865845</c:v>
                </c:pt>
                <c:pt idx="3">
                  <c:v>84.517363909299704</c:v>
                </c:pt>
                <c:pt idx="4">
                  <c:v>84.517363909299704</c:v>
                </c:pt>
                <c:pt idx="5">
                  <c:v>52.342063550118972</c:v>
                </c:pt>
                <c:pt idx="6">
                  <c:v>52.342063550118972</c:v>
                </c:pt>
                <c:pt idx="7">
                  <c:v>99.780589533088175</c:v>
                </c:pt>
                <c:pt idx="8">
                  <c:v>99.780589533088175</c:v>
                </c:pt>
                <c:pt idx="9">
                  <c:v>0.87571622952769768</c:v>
                </c:pt>
                <c:pt idx="10">
                  <c:v>0.87571622952769768</c:v>
                </c:pt>
                <c:pt idx="11">
                  <c:v>3.4721897615244623</c:v>
                </c:pt>
                <c:pt idx="12">
                  <c:v>3.4721897615244623</c:v>
                </c:pt>
                <c:pt idx="13">
                  <c:v>13.406514976496437</c:v>
                </c:pt>
                <c:pt idx="14">
                  <c:v>13.406514976496437</c:v>
                </c:pt>
                <c:pt idx="15">
                  <c:v>46.436674153384821</c:v>
                </c:pt>
                <c:pt idx="16">
                  <c:v>46.436674153384821</c:v>
                </c:pt>
                <c:pt idx="17">
                  <c:v>99.492108356433775</c:v>
                </c:pt>
                <c:pt idx="18">
                  <c:v>99.492108356433775</c:v>
                </c:pt>
                <c:pt idx="19">
                  <c:v>2.021248417400733</c:v>
                </c:pt>
                <c:pt idx="20">
                  <c:v>2.021248417400733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E3-463B-BBED-2839548988AA}"/>
            </c:ext>
          </c:extLst>
        </c:ser>
        <c:ser>
          <c:idx val="2"/>
          <c:order val="2"/>
          <c:spPr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MappaLogistica!$BC$3:$BC$23</c:f>
              <c:numCache>
                <c:formatCode>General</c:formatCode>
                <c:ptCount val="21"/>
                <c:pt idx="0">
                  <c:v>2.021248417400733</c:v>
                </c:pt>
                <c:pt idx="1">
                  <c:v>2.021248417400733</c:v>
                </c:pt>
                <c:pt idx="2">
                  <c:v>7.9215758630091333</c:v>
                </c:pt>
                <c:pt idx="3">
                  <c:v>7.9215758630091333</c:v>
                </c:pt>
                <c:pt idx="4">
                  <c:v>29.176248885900176</c:v>
                </c:pt>
                <c:pt idx="5">
                  <c:v>29.176248885900176</c:v>
                </c:pt>
                <c:pt idx="6">
                  <c:v>82.654855581521048</c:v>
                </c:pt>
                <c:pt idx="7">
                  <c:v>82.654855581521048</c:v>
                </c:pt>
                <c:pt idx="8">
                  <c:v>57.346416278000149</c:v>
                </c:pt>
                <c:pt idx="9">
                  <c:v>57.346416278000149</c:v>
                </c:pt>
                <c:pt idx="10">
                  <c:v>97.841206714813381</c:v>
                </c:pt>
                <c:pt idx="11">
                  <c:v>97.841206714813381</c:v>
                </c:pt>
                <c:pt idx="12">
                  <c:v>8.4487576028198141</c:v>
                </c:pt>
                <c:pt idx="13">
                  <c:v>8.4487576028198141</c:v>
                </c:pt>
                <c:pt idx="14">
                  <c:v>30.939770210031032</c:v>
                </c:pt>
                <c:pt idx="15">
                  <c:v>30.939770210031032</c:v>
                </c:pt>
                <c:pt idx="16">
                  <c:v>85.46830561414319</c:v>
                </c:pt>
                <c:pt idx="17">
                  <c:v>85.46830561414319</c:v>
                </c:pt>
                <c:pt idx="18">
                  <c:v>49.679971874469544</c:v>
                </c:pt>
                <c:pt idx="19">
                  <c:v>49.679971874469544</c:v>
                </c:pt>
                <c:pt idx="20">
                  <c:v>99.995903279954788</c:v>
                </c:pt>
              </c:numCache>
            </c:numRef>
          </c:xVal>
          <c:yVal>
            <c:numRef>
              <c:f>MappaLogistica!$BD$3:$BD$23</c:f>
              <c:numCache>
                <c:formatCode>General</c:formatCode>
                <c:ptCount val="21"/>
                <c:pt idx="0">
                  <c:v>2.021248417400733</c:v>
                </c:pt>
                <c:pt idx="1">
                  <c:v>7.9215758630091333</c:v>
                </c:pt>
                <c:pt idx="2">
                  <c:v>7.9215758630091333</c:v>
                </c:pt>
                <c:pt idx="3">
                  <c:v>29.176248885900176</c:v>
                </c:pt>
                <c:pt idx="4">
                  <c:v>29.176248885900176</c:v>
                </c:pt>
                <c:pt idx="5">
                  <c:v>82.654855581521048</c:v>
                </c:pt>
                <c:pt idx="6">
                  <c:v>82.654855581521048</c:v>
                </c:pt>
                <c:pt idx="7">
                  <c:v>57.346416278000149</c:v>
                </c:pt>
                <c:pt idx="8">
                  <c:v>57.346416278000149</c:v>
                </c:pt>
                <c:pt idx="9">
                  <c:v>97.841206714813381</c:v>
                </c:pt>
                <c:pt idx="10">
                  <c:v>97.841206714813381</c:v>
                </c:pt>
                <c:pt idx="11">
                  <c:v>8.4487576028198141</c:v>
                </c:pt>
                <c:pt idx="12">
                  <c:v>8.4487576028198141</c:v>
                </c:pt>
                <c:pt idx="13">
                  <c:v>30.939770210031032</c:v>
                </c:pt>
                <c:pt idx="14">
                  <c:v>30.939770210031032</c:v>
                </c:pt>
                <c:pt idx="15">
                  <c:v>85.46830561414319</c:v>
                </c:pt>
                <c:pt idx="16">
                  <c:v>85.46830561414319</c:v>
                </c:pt>
                <c:pt idx="17">
                  <c:v>49.679971874469544</c:v>
                </c:pt>
                <c:pt idx="18">
                  <c:v>49.679971874469544</c:v>
                </c:pt>
                <c:pt idx="19">
                  <c:v>99.995903279954788</c:v>
                </c:pt>
                <c:pt idx="20">
                  <c:v>99.995903279954788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E3-463B-BBED-2839548988AA}"/>
            </c:ext>
          </c:extLst>
        </c:ser>
        <c:ser>
          <c:idx val="3"/>
          <c:order val="3"/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MappaLogistica!$BE$3:$BE$23</c:f>
              <c:numCache>
                <c:formatCode>General</c:formatCode>
                <c:ptCount val="21"/>
                <c:pt idx="0">
                  <c:v>99.995903279954788</c:v>
                </c:pt>
                <c:pt idx="1">
                  <c:v>99.995903279954788</c:v>
                </c:pt>
                <c:pt idx="2">
                  <c:v>1.6386208856235738E-2</c:v>
                </c:pt>
                <c:pt idx="3">
                  <c:v>1.6386208856235738E-2</c:v>
                </c:pt>
                <c:pt idx="4">
                  <c:v>6.5534095111315749E-2</c:v>
                </c:pt>
                <c:pt idx="5">
                  <c:v>6.5534095111315749E-2</c:v>
                </c:pt>
                <c:pt idx="6">
                  <c:v>0.26196459174038061</c:v>
                </c:pt>
                <c:pt idx="7">
                  <c:v>0.26196459174038061</c:v>
                </c:pt>
                <c:pt idx="8">
                  <c:v>1.0451133490684943</c:v>
                </c:pt>
                <c:pt idx="9">
                  <c:v>1.0451133490684943</c:v>
                </c:pt>
                <c:pt idx="10">
                  <c:v>4.1367629197779303</c:v>
                </c:pt>
                <c:pt idx="11">
                  <c:v>4.1367629197779303</c:v>
                </c:pt>
                <c:pt idx="12">
                  <c:v>15.862539380933738</c:v>
                </c:pt>
                <c:pt idx="13">
                  <c:v>15.862539380933738</c:v>
                </c:pt>
                <c:pt idx="14">
                  <c:v>53.385351299268002</c:v>
                </c:pt>
                <c:pt idx="15">
                  <c:v>53.385351299268002</c:v>
                </c:pt>
                <c:pt idx="16">
                  <c:v>99.54157586322178</c:v>
                </c:pt>
                <c:pt idx="17">
                  <c:v>99.54157586322178</c:v>
                </c:pt>
                <c:pt idx="18">
                  <c:v>1.8252904395456608</c:v>
                </c:pt>
                <c:pt idx="19">
                  <c:v>1.8252904395456608</c:v>
                </c:pt>
                <c:pt idx="20">
                  <c:v>7.1678943506347723</c:v>
                </c:pt>
              </c:numCache>
            </c:numRef>
          </c:xVal>
          <c:yVal>
            <c:numRef>
              <c:f>MappaLogistica!$BF$3:$BF$23</c:f>
              <c:numCache>
                <c:formatCode>General</c:formatCode>
                <c:ptCount val="21"/>
                <c:pt idx="0">
                  <c:v>99.995903279954788</c:v>
                </c:pt>
                <c:pt idx="1">
                  <c:v>1.6386208856235738E-2</c:v>
                </c:pt>
                <c:pt idx="2">
                  <c:v>1.6386208856235738E-2</c:v>
                </c:pt>
                <c:pt idx="3">
                  <c:v>6.5534095111315749E-2</c:v>
                </c:pt>
                <c:pt idx="4">
                  <c:v>6.5534095111315749E-2</c:v>
                </c:pt>
                <c:pt idx="5">
                  <c:v>0.26196459174038061</c:v>
                </c:pt>
                <c:pt idx="6">
                  <c:v>0.26196459174038061</c:v>
                </c:pt>
                <c:pt idx="7">
                  <c:v>1.0451133490684943</c:v>
                </c:pt>
                <c:pt idx="8">
                  <c:v>1.0451133490684943</c:v>
                </c:pt>
                <c:pt idx="9">
                  <c:v>4.1367629197779303</c:v>
                </c:pt>
                <c:pt idx="10">
                  <c:v>4.1367629197779303</c:v>
                </c:pt>
                <c:pt idx="11">
                  <c:v>15.862539380933738</c:v>
                </c:pt>
                <c:pt idx="12">
                  <c:v>15.862539380933738</c:v>
                </c:pt>
                <c:pt idx="13">
                  <c:v>53.385351299268002</c:v>
                </c:pt>
                <c:pt idx="14">
                  <c:v>53.385351299268002</c:v>
                </c:pt>
                <c:pt idx="15">
                  <c:v>99.54157586322178</c:v>
                </c:pt>
                <c:pt idx="16">
                  <c:v>99.54157586322178</c:v>
                </c:pt>
                <c:pt idx="17">
                  <c:v>1.8252904395456608</c:v>
                </c:pt>
                <c:pt idx="18">
                  <c:v>1.8252904395456608</c:v>
                </c:pt>
                <c:pt idx="19">
                  <c:v>7.1678943506347723</c:v>
                </c:pt>
                <c:pt idx="20">
                  <c:v>7.1678943506347723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E3-463B-BBED-2839548988AA}"/>
            </c:ext>
          </c:extLst>
        </c:ser>
        <c:ser>
          <c:idx val="4"/>
          <c:order val="4"/>
          <c:tx>
            <c:v>Bisettrice</c:v>
          </c:tx>
          <c:spPr>
            <a:ln w="25400" cap="flat" cmpd="sng" algn="ctr">
              <a:solidFill>
                <a:schemeClr val="accent5"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MappaLogistica!$BH$3:$BH$4</c:f>
              <c:numCache>
                <c:formatCode>General</c:formatCode>
                <c:ptCount val="2"/>
                <c:pt idx="0">
                  <c:v>0</c:v>
                </c:pt>
                <c:pt idx="1">
                  <c:v>109.99549360795027</c:v>
                </c:pt>
              </c:numCache>
            </c:numRef>
          </c:xVal>
          <c:yVal>
            <c:numRef>
              <c:f>MappaLogistica!$BI$3:$BI$4</c:f>
              <c:numCache>
                <c:formatCode>General</c:formatCode>
                <c:ptCount val="2"/>
                <c:pt idx="0">
                  <c:v>0</c:v>
                </c:pt>
                <c:pt idx="1">
                  <c:v>109.99549360795027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E3-463B-BBED-2839548988AA}"/>
            </c:ext>
          </c:extLst>
        </c:ser>
        <c:ser>
          <c:idx val="5"/>
          <c:order val="5"/>
          <c:tx>
            <c:v>Curva</c:v>
          </c:tx>
          <c:spPr>
            <a:ln w="19050" cap="flat" cmpd="sng" algn="ctr">
              <a:solidFill>
                <a:schemeClr val="accent6">
                  <a:lumMod val="75000"/>
                  <a:alpha val="57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MappaLogistica!$BL$2:$BL$102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MappaLogistica!$BM$2:$BM$102</c:f>
              <c:numCache>
                <c:formatCode>General</c:formatCode>
                <c:ptCount val="101"/>
                <c:pt idx="0">
                  <c:v>0</c:v>
                </c:pt>
                <c:pt idx="1">
                  <c:v>3.96</c:v>
                </c:pt>
                <c:pt idx="2">
                  <c:v>7.84</c:v>
                </c:pt>
                <c:pt idx="3">
                  <c:v>11.64</c:v>
                </c:pt>
                <c:pt idx="4">
                  <c:v>15.36</c:v>
                </c:pt>
                <c:pt idx="5">
                  <c:v>19</c:v>
                </c:pt>
                <c:pt idx="6">
                  <c:v>22.56</c:v>
                </c:pt>
                <c:pt idx="7">
                  <c:v>26.04</c:v>
                </c:pt>
                <c:pt idx="8">
                  <c:v>29.44</c:v>
                </c:pt>
                <c:pt idx="9">
                  <c:v>32.76</c:v>
                </c:pt>
                <c:pt idx="10">
                  <c:v>36</c:v>
                </c:pt>
                <c:pt idx="11">
                  <c:v>39.160000000000004</c:v>
                </c:pt>
                <c:pt idx="12">
                  <c:v>42.24</c:v>
                </c:pt>
                <c:pt idx="13">
                  <c:v>45.24</c:v>
                </c:pt>
                <c:pt idx="14">
                  <c:v>48.16</c:v>
                </c:pt>
                <c:pt idx="15">
                  <c:v>51</c:v>
                </c:pt>
                <c:pt idx="16">
                  <c:v>53.76</c:v>
                </c:pt>
                <c:pt idx="17">
                  <c:v>56.44</c:v>
                </c:pt>
                <c:pt idx="18">
                  <c:v>59.040000000000006</c:v>
                </c:pt>
                <c:pt idx="19">
                  <c:v>61.56</c:v>
                </c:pt>
                <c:pt idx="20">
                  <c:v>64</c:v>
                </c:pt>
                <c:pt idx="21">
                  <c:v>66.36</c:v>
                </c:pt>
                <c:pt idx="22">
                  <c:v>68.64</c:v>
                </c:pt>
                <c:pt idx="23">
                  <c:v>70.84</c:v>
                </c:pt>
                <c:pt idx="24">
                  <c:v>72.960000000000008</c:v>
                </c:pt>
                <c:pt idx="25">
                  <c:v>75</c:v>
                </c:pt>
                <c:pt idx="26">
                  <c:v>76.959999999999994</c:v>
                </c:pt>
                <c:pt idx="27">
                  <c:v>78.84</c:v>
                </c:pt>
                <c:pt idx="28">
                  <c:v>80.64</c:v>
                </c:pt>
                <c:pt idx="29">
                  <c:v>82.36</c:v>
                </c:pt>
                <c:pt idx="30">
                  <c:v>84</c:v>
                </c:pt>
                <c:pt idx="31">
                  <c:v>85.559999999999988</c:v>
                </c:pt>
                <c:pt idx="32">
                  <c:v>87.039999999999992</c:v>
                </c:pt>
                <c:pt idx="33">
                  <c:v>88.44</c:v>
                </c:pt>
                <c:pt idx="34">
                  <c:v>89.759999999999991</c:v>
                </c:pt>
                <c:pt idx="35">
                  <c:v>91</c:v>
                </c:pt>
                <c:pt idx="36">
                  <c:v>92.16</c:v>
                </c:pt>
                <c:pt idx="37">
                  <c:v>93.24</c:v>
                </c:pt>
                <c:pt idx="38">
                  <c:v>94.24</c:v>
                </c:pt>
                <c:pt idx="39">
                  <c:v>95.16</c:v>
                </c:pt>
                <c:pt idx="40">
                  <c:v>96</c:v>
                </c:pt>
                <c:pt idx="41">
                  <c:v>96.760000000000019</c:v>
                </c:pt>
                <c:pt idx="42">
                  <c:v>97.440000000000012</c:v>
                </c:pt>
                <c:pt idx="43">
                  <c:v>98.04</c:v>
                </c:pt>
                <c:pt idx="44">
                  <c:v>98.56</c:v>
                </c:pt>
                <c:pt idx="45">
                  <c:v>99.000000000000014</c:v>
                </c:pt>
                <c:pt idx="46">
                  <c:v>99.360000000000014</c:v>
                </c:pt>
                <c:pt idx="47">
                  <c:v>99.64</c:v>
                </c:pt>
                <c:pt idx="48">
                  <c:v>99.84</c:v>
                </c:pt>
                <c:pt idx="49">
                  <c:v>99.960000000000008</c:v>
                </c:pt>
                <c:pt idx="50">
                  <c:v>100</c:v>
                </c:pt>
                <c:pt idx="51">
                  <c:v>99.96</c:v>
                </c:pt>
                <c:pt idx="52">
                  <c:v>99.84</c:v>
                </c:pt>
                <c:pt idx="53">
                  <c:v>99.64</c:v>
                </c:pt>
                <c:pt idx="54">
                  <c:v>99.359999999999985</c:v>
                </c:pt>
                <c:pt idx="55">
                  <c:v>98.999999999999986</c:v>
                </c:pt>
                <c:pt idx="56">
                  <c:v>98.559999999999988</c:v>
                </c:pt>
                <c:pt idx="57">
                  <c:v>98.04</c:v>
                </c:pt>
                <c:pt idx="58">
                  <c:v>97.440000000000012</c:v>
                </c:pt>
                <c:pt idx="59">
                  <c:v>96.76</c:v>
                </c:pt>
                <c:pt idx="60">
                  <c:v>96</c:v>
                </c:pt>
                <c:pt idx="61">
                  <c:v>95.16</c:v>
                </c:pt>
                <c:pt idx="62">
                  <c:v>94.24</c:v>
                </c:pt>
                <c:pt idx="63">
                  <c:v>93.24</c:v>
                </c:pt>
                <c:pt idx="64">
                  <c:v>92.16</c:v>
                </c:pt>
                <c:pt idx="65">
                  <c:v>91</c:v>
                </c:pt>
                <c:pt idx="66">
                  <c:v>89.759999999999991</c:v>
                </c:pt>
                <c:pt idx="67">
                  <c:v>88.439999999999984</c:v>
                </c:pt>
                <c:pt idx="68">
                  <c:v>87.039999999999992</c:v>
                </c:pt>
                <c:pt idx="69">
                  <c:v>85.560000000000016</c:v>
                </c:pt>
                <c:pt idx="70">
                  <c:v>84.000000000000014</c:v>
                </c:pt>
                <c:pt idx="71">
                  <c:v>82.360000000000014</c:v>
                </c:pt>
                <c:pt idx="72">
                  <c:v>80.640000000000015</c:v>
                </c:pt>
                <c:pt idx="73">
                  <c:v>78.84</c:v>
                </c:pt>
                <c:pt idx="74">
                  <c:v>76.960000000000008</c:v>
                </c:pt>
                <c:pt idx="75">
                  <c:v>75</c:v>
                </c:pt>
                <c:pt idx="76">
                  <c:v>72.959999999999994</c:v>
                </c:pt>
                <c:pt idx="77">
                  <c:v>70.839999999999989</c:v>
                </c:pt>
                <c:pt idx="78">
                  <c:v>68.639999999999986</c:v>
                </c:pt>
                <c:pt idx="79">
                  <c:v>66.359999999999985</c:v>
                </c:pt>
                <c:pt idx="80">
                  <c:v>63.999999999999986</c:v>
                </c:pt>
                <c:pt idx="81">
                  <c:v>61.559999999999981</c:v>
                </c:pt>
                <c:pt idx="82">
                  <c:v>59.040000000000013</c:v>
                </c:pt>
                <c:pt idx="83">
                  <c:v>56.440000000000012</c:v>
                </c:pt>
                <c:pt idx="84">
                  <c:v>53.760000000000012</c:v>
                </c:pt>
                <c:pt idx="85">
                  <c:v>51.000000000000007</c:v>
                </c:pt>
                <c:pt idx="86">
                  <c:v>48.160000000000004</c:v>
                </c:pt>
                <c:pt idx="87">
                  <c:v>45.24</c:v>
                </c:pt>
                <c:pt idx="88">
                  <c:v>42.239999999999995</c:v>
                </c:pt>
                <c:pt idx="89">
                  <c:v>39.159999999999997</c:v>
                </c:pt>
                <c:pt idx="90">
                  <c:v>35.999999999999993</c:v>
                </c:pt>
                <c:pt idx="91">
                  <c:v>32.759999999999991</c:v>
                </c:pt>
                <c:pt idx="92">
                  <c:v>29.439999999999984</c:v>
                </c:pt>
                <c:pt idx="93">
                  <c:v>26.039999999999981</c:v>
                </c:pt>
                <c:pt idx="94">
                  <c:v>22.56000000000002</c:v>
                </c:pt>
                <c:pt idx="95">
                  <c:v>19.000000000000018</c:v>
                </c:pt>
                <c:pt idx="96">
                  <c:v>15.360000000000014</c:v>
                </c:pt>
                <c:pt idx="97">
                  <c:v>11.640000000000011</c:v>
                </c:pt>
                <c:pt idx="98">
                  <c:v>7.840000000000007</c:v>
                </c:pt>
                <c:pt idx="99">
                  <c:v>3.9600000000000035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E3-463B-BBED-283954898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84560"/>
        <c:axId val="635674992"/>
      </c:scatterChart>
      <c:valAx>
        <c:axId val="63568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74992"/>
        <c:crosses val="autoZero"/>
        <c:crossBetween val="midCat"/>
      </c:valAx>
      <c:valAx>
        <c:axId val="6356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8456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accent6">
              <a:lumMod val="40000"/>
              <a:lumOff val="60000"/>
            </a:schemeClr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Valori della successione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MappaLogistica!$AV$3:$AV$53</c:f>
              <c:numCache>
                <c:formatCode>General</c:formatCode>
                <c:ptCount val="51"/>
                <c:pt idx="0">
                  <c:v>35</c:v>
                </c:pt>
                <c:pt idx="1">
                  <c:v>91</c:v>
                </c:pt>
                <c:pt idx="2">
                  <c:v>32.759999999999991</c:v>
                </c:pt>
                <c:pt idx="3">
                  <c:v>88.111295999999996</c:v>
                </c:pt>
                <c:pt idx="4">
                  <c:v>41.901164688015378</c:v>
                </c:pt>
                <c:pt idx="5">
                  <c:v>97.376354663574034</c:v>
                </c:pt>
                <c:pt idx="6">
                  <c:v>10.219240751649858</c:v>
                </c:pt>
                <c:pt idx="7">
                  <c:v>36.699647744992184</c:v>
                </c:pt>
                <c:pt idx="8">
                  <c:v>92.924025195708325</c:v>
                </c:pt>
                <c:pt idx="9">
                  <c:v>26.30112243992787</c:v>
                </c:pt>
                <c:pt idx="10">
                  <c:v>77.534528095708382</c:v>
                </c:pt>
                <c:pt idx="11">
                  <c:v>69.673990501865845</c:v>
                </c:pt>
                <c:pt idx="12">
                  <c:v>84.517363909299704</c:v>
                </c:pt>
                <c:pt idx="13">
                  <c:v>52.342063550118972</c:v>
                </c:pt>
                <c:pt idx="14">
                  <c:v>99.780589533088175</c:v>
                </c:pt>
                <c:pt idx="15">
                  <c:v>0.87571622952769768</c:v>
                </c:pt>
                <c:pt idx="16">
                  <c:v>3.4721897615244623</c:v>
                </c:pt>
                <c:pt idx="17">
                  <c:v>13.406514976496437</c:v>
                </c:pt>
                <c:pt idx="18">
                  <c:v>46.436674153384821</c:v>
                </c:pt>
                <c:pt idx="19">
                  <c:v>99.492108356433775</c:v>
                </c:pt>
                <c:pt idx="20">
                  <c:v>2.021248417400733</c:v>
                </c:pt>
                <c:pt idx="21">
                  <c:v>7.9215758630091333</c:v>
                </c:pt>
                <c:pt idx="22">
                  <c:v>29.176248885900176</c:v>
                </c:pt>
                <c:pt idx="23">
                  <c:v>82.654855581521048</c:v>
                </c:pt>
                <c:pt idx="24">
                  <c:v>57.346416278000149</c:v>
                </c:pt>
                <c:pt idx="25">
                  <c:v>97.841206714813381</c:v>
                </c:pt>
                <c:pt idx="26">
                  <c:v>8.4487576028198141</c:v>
                </c:pt>
                <c:pt idx="27">
                  <c:v>30.939770210031032</c:v>
                </c:pt>
                <c:pt idx="28">
                  <c:v>85.46830561414319</c:v>
                </c:pt>
                <c:pt idx="29">
                  <c:v>49.679971874469544</c:v>
                </c:pt>
                <c:pt idx="30">
                  <c:v>99.995903279954788</c:v>
                </c:pt>
                <c:pt idx="31">
                  <c:v>1.6386208856235738E-2</c:v>
                </c:pt>
                <c:pt idx="32">
                  <c:v>6.5534095111315749E-2</c:v>
                </c:pt>
                <c:pt idx="33">
                  <c:v>0.26196459174038061</c:v>
                </c:pt>
                <c:pt idx="34">
                  <c:v>1.0451133490684943</c:v>
                </c:pt>
                <c:pt idx="35">
                  <c:v>4.1367629197779303</c:v>
                </c:pt>
                <c:pt idx="36">
                  <c:v>15.862539380933738</c:v>
                </c:pt>
                <c:pt idx="37">
                  <c:v>53.385351299268002</c:v>
                </c:pt>
                <c:pt idx="38">
                  <c:v>99.54157586322178</c:v>
                </c:pt>
                <c:pt idx="39">
                  <c:v>1.8252904395456608</c:v>
                </c:pt>
                <c:pt idx="40">
                  <c:v>7.1678943506347723</c:v>
                </c:pt>
                <c:pt idx="41">
                  <c:v>26.616429025664612</c:v>
                </c:pt>
                <c:pt idx="42">
                  <c:v>78.12834433952878</c:v>
                </c:pt>
                <c:pt idx="43">
                  <c:v>68.351849788675977</c:v>
                </c:pt>
                <c:pt idx="44">
                  <c:v>86.528384373354939</c:v>
                </c:pt>
                <c:pt idx="45">
                  <c:v>46.627085402897549</c:v>
                </c:pt>
                <c:pt idx="46">
                  <c:v>99.544937884826126</c:v>
                </c:pt>
                <c:pt idx="47">
                  <c:v>1.8119651995488453</c:v>
                </c:pt>
                <c:pt idx="48">
                  <c:v>7.1165320828203376</c:v>
                </c:pt>
                <c:pt idx="49">
                  <c:v>26.440327175848903</c:v>
                </c:pt>
                <c:pt idx="50">
                  <c:v>77.797672656758252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6-450D-B853-45E4192F6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965264"/>
        <c:axId val="669965680"/>
      </c:lineChart>
      <c:catAx>
        <c:axId val="66996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9965680"/>
        <c:crosses val="autoZero"/>
        <c:auto val="1"/>
        <c:lblAlgn val="ctr"/>
        <c:lblOffset val="100"/>
        <c:noMultiLvlLbl val="0"/>
      </c:catAx>
      <c:valAx>
        <c:axId val="6699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996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Interpretazione</a:t>
            </a:r>
            <a:r>
              <a:rPr lang="it-IT" baseline="0"/>
              <a:t> con la bisettrice</a:t>
            </a:r>
          </a:p>
        </c:rich>
      </c:tx>
      <c:layout>
        <c:manualLayout>
          <c:xMode val="edge"/>
          <c:yMode val="edge"/>
          <c:x val="0.18525057849325036"/>
          <c:y val="2.6845628126044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flat" cmpd="sng" algn="ctr">
              <a:solidFill>
                <a:schemeClr val="accent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BevertonHolt!$AQ$3:$AQ$23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5.4054054054054053</c:v>
                </c:pt>
                <c:pt idx="3">
                  <c:v>5.4054054054054053</c:v>
                </c:pt>
                <c:pt idx="4">
                  <c:v>5.0761421319796947</c:v>
                </c:pt>
                <c:pt idx="5">
                  <c:v>5.0761421319796947</c:v>
                </c:pt>
                <c:pt idx="6">
                  <c:v>5.0150451354062175</c:v>
                </c:pt>
                <c:pt idx="7">
                  <c:v>5.0150451354062175</c:v>
                </c:pt>
                <c:pt idx="8">
                  <c:v>5.0030018010806483</c:v>
                </c:pt>
                <c:pt idx="9">
                  <c:v>5.0030018010806483</c:v>
                </c:pt>
                <c:pt idx="10">
                  <c:v>5.0006000720086412</c:v>
                </c:pt>
                <c:pt idx="11">
                  <c:v>5.0006000720086412</c:v>
                </c:pt>
                <c:pt idx="12">
                  <c:v>5.0001200028800685</c:v>
                </c:pt>
                <c:pt idx="13">
                  <c:v>5.0001200028800685</c:v>
                </c:pt>
                <c:pt idx="14">
                  <c:v>5.0000240001152001</c:v>
                </c:pt>
                <c:pt idx="15">
                  <c:v>5.0000240001152001</c:v>
                </c:pt>
                <c:pt idx="16">
                  <c:v>5.0000048000046071</c:v>
                </c:pt>
                <c:pt idx="17">
                  <c:v>5.0000048000046071</c:v>
                </c:pt>
                <c:pt idx="18">
                  <c:v>5.0000009600001842</c:v>
                </c:pt>
                <c:pt idx="19">
                  <c:v>5.0000009600001842</c:v>
                </c:pt>
                <c:pt idx="20">
                  <c:v>5.000000192000007</c:v>
                </c:pt>
              </c:numCache>
            </c:numRef>
          </c:xVal>
          <c:yVal>
            <c:numRef>
              <c:f>BevertonHolt!$AR$3:$AR$23</c:f>
              <c:numCache>
                <c:formatCode>General</c:formatCode>
                <c:ptCount val="21"/>
                <c:pt idx="0">
                  <c:v>8</c:v>
                </c:pt>
                <c:pt idx="1">
                  <c:v>5.4054054054054053</c:v>
                </c:pt>
                <c:pt idx="2">
                  <c:v>5.4054054054054053</c:v>
                </c:pt>
                <c:pt idx="3">
                  <c:v>5.0761421319796947</c:v>
                </c:pt>
                <c:pt idx="4">
                  <c:v>5.0761421319796947</c:v>
                </c:pt>
                <c:pt idx="5">
                  <c:v>5.0150451354062175</c:v>
                </c:pt>
                <c:pt idx="6">
                  <c:v>5.0150451354062175</c:v>
                </c:pt>
                <c:pt idx="7">
                  <c:v>5.0030018010806483</c:v>
                </c:pt>
                <c:pt idx="8">
                  <c:v>5.0030018010806483</c:v>
                </c:pt>
                <c:pt idx="9">
                  <c:v>5.0006000720086412</c:v>
                </c:pt>
                <c:pt idx="10">
                  <c:v>5.0006000720086412</c:v>
                </c:pt>
                <c:pt idx="11">
                  <c:v>5.0001200028800685</c:v>
                </c:pt>
                <c:pt idx="12">
                  <c:v>5.0001200028800685</c:v>
                </c:pt>
                <c:pt idx="13">
                  <c:v>5.0000240001152001</c:v>
                </c:pt>
                <c:pt idx="14">
                  <c:v>5.0000240001152001</c:v>
                </c:pt>
                <c:pt idx="15">
                  <c:v>5.0000048000046071</c:v>
                </c:pt>
                <c:pt idx="16">
                  <c:v>5.0000048000046071</c:v>
                </c:pt>
                <c:pt idx="17">
                  <c:v>5.0000009600001842</c:v>
                </c:pt>
                <c:pt idx="18">
                  <c:v>5.0000009600001842</c:v>
                </c:pt>
                <c:pt idx="19">
                  <c:v>5.000000192000007</c:v>
                </c:pt>
                <c:pt idx="20">
                  <c:v>5.000000192000007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C7-4472-A7B3-E0F290D66D70}"/>
            </c:ext>
          </c:extLst>
        </c:ser>
        <c:ser>
          <c:idx val="1"/>
          <c:order val="1"/>
          <c:spPr>
            <a:ln w="9525" cap="flat" cmpd="sng" algn="ctr">
              <a:solidFill>
                <a:schemeClr val="accent2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BevertonHolt!$AS$3:$AS$23</c:f>
              <c:numCache>
                <c:formatCode>General</c:formatCode>
                <c:ptCount val="21"/>
                <c:pt idx="0">
                  <c:v>5.000000192000007</c:v>
                </c:pt>
                <c:pt idx="1">
                  <c:v>5.000000192000007</c:v>
                </c:pt>
                <c:pt idx="2">
                  <c:v>5.0000000383999996</c:v>
                </c:pt>
                <c:pt idx="3">
                  <c:v>5.0000000383999996</c:v>
                </c:pt>
                <c:pt idx="4">
                  <c:v>5.0000000076799997</c:v>
                </c:pt>
                <c:pt idx="5">
                  <c:v>5.0000000076799997</c:v>
                </c:pt>
                <c:pt idx="6">
                  <c:v>5.0000000015359998</c:v>
                </c:pt>
                <c:pt idx="7">
                  <c:v>5.0000000015359998</c:v>
                </c:pt>
                <c:pt idx="8">
                  <c:v>5.0000000003071996</c:v>
                </c:pt>
                <c:pt idx="9">
                  <c:v>5.0000000003071996</c:v>
                </c:pt>
                <c:pt idx="10">
                  <c:v>5.0000000000614397</c:v>
                </c:pt>
                <c:pt idx="11">
                  <c:v>5.0000000000614397</c:v>
                </c:pt>
                <c:pt idx="12">
                  <c:v>5.0000000000122879</c:v>
                </c:pt>
                <c:pt idx="13">
                  <c:v>5.0000000000122879</c:v>
                </c:pt>
                <c:pt idx="14">
                  <c:v>5.0000000000024576</c:v>
                </c:pt>
                <c:pt idx="15">
                  <c:v>5.0000000000024576</c:v>
                </c:pt>
                <c:pt idx="16">
                  <c:v>5.0000000000004912</c:v>
                </c:pt>
                <c:pt idx="17">
                  <c:v>5.0000000000004912</c:v>
                </c:pt>
                <c:pt idx="18">
                  <c:v>5.0000000000000977</c:v>
                </c:pt>
                <c:pt idx="19">
                  <c:v>5.0000000000000977</c:v>
                </c:pt>
                <c:pt idx="20">
                  <c:v>5.0000000000000195</c:v>
                </c:pt>
              </c:numCache>
            </c:numRef>
          </c:xVal>
          <c:yVal>
            <c:numRef>
              <c:f>BevertonHolt!$AT$3:$AT$23</c:f>
              <c:numCache>
                <c:formatCode>General</c:formatCode>
                <c:ptCount val="21"/>
                <c:pt idx="0">
                  <c:v>5.000000192000007</c:v>
                </c:pt>
                <c:pt idx="1">
                  <c:v>5.0000000383999996</c:v>
                </c:pt>
                <c:pt idx="2">
                  <c:v>5.0000000383999996</c:v>
                </c:pt>
                <c:pt idx="3">
                  <c:v>5.0000000076799997</c:v>
                </c:pt>
                <c:pt idx="4">
                  <c:v>5.0000000076799997</c:v>
                </c:pt>
                <c:pt idx="5">
                  <c:v>5.0000000015359998</c:v>
                </c:pt>
                <c:pt idx="6">
                  <c:v>5.0000000015359998</c:v>
                </c:pt>
                <c:pt idx="7">
                  <c:v>5.0000000003071996</c:v>
                </c:pt>
                <c:pt idx="8">
                  <c:v>5.0000000003071996</c:v>
                </c:pt>
                <c:pt idx="9">
                  <c:v>5.0000000000614397</c:v>
                </c:pt>
                <c:pt idx="10">
                  <c:v>5.0000000000614397</c:v>
                </c:pt>
                <c:pt idx="11">
                  <c:v>5.0000000000122879</c:v>
                </c:pt>
                <c:pt idx="12">
                  <c:v>5.0000000000122879</c:v>
                </c:pt>
                <c:pt idx="13">
                  <c:v>5.0000000000024576</c:v>
                </c:pt>
                <c:pt idx="14">
                  <c:v>5.0000000000024576</c:v>
                </c:pt>
                <c:pt idx="15">
                  <c:v>5.0000000000004912</c:v>
                </c:pt>
                <c:pt idx="16">
                  <c:v>5.0000000000004912</c:v>
                </c:pt>
                <c:pt idx="17">
                  <c:v>5.0000000000000977</c:v>
                </c:pt>
                <c:pt idx="18">
                  <c:v>5.0000000000000977</c:v>
                </c:pt>
                <c:pt idx="19">
                  <c:v>5.0000000000000195</c:v>
                </c:pt>
                <c:pt idx="20">
                  <c:v>5.0000000000000195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C7-4472-A7B3-E0F290D66D70}"/>
            </c:ext>
          </c:extLst>
        </c:ser>
        <c:ser>
          <c:idx val="2"/>
          <c:order val="2"/>
          <c:spPr>
            <a:ln w="9525" cap="flat" cmpd="sng" algn="ctr">
              <a:solidFill>
                <a:schemeClr val="accent3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BevertonHolt!$AU$3:$AU$23</c:f>
              <c:numCache>
                <c:formatCode>General</c:formatCode>
                <c:ptCount val="21"/>
                <c:pt idx="0">
                  <c:v>5.0000000000000195</c:v>
                </c:pt>
                <c:pt idx="1">
                  <c:v>5.0000000000000195</c:v>
                </c:pt>
                <c:pt idx="2">
                  <c:v>5.0000000000000036</c:v>
                </c:pt>
                <c:pt idx="3">
                  <c:v>5.0000000000000036</c:v>
                </c:pt>
                <c:pt idx="4">
                  <c:v>5.0000000000000009</c:v>
                </c:pt>
                <c:pt idx="5">
                  <c:v>5.0000000000000009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xVal>
          <c:yVal>
            <c:numRef>
              <c:f>BevertonHolt!$AV$3:$AV$23</c:f>
              <c:numCache>
                <c:formatCode>General</c:formatCode>
                <c:ptCount val="21"/>
                <c:pt idx="0">
                  <c:v>5.0000000000000195</c:v>
                </c:pt>
                <c:pt idx="1">
                  <c:v>5.0000000000000036</c:v>
                </c:pt>
                <c:pt idx="2">
                  <c:v>5.0000000000000036</c:v>
                </c:pt>
                <c:pt idx="3">
                  <c:v>5.0000000000000009</c:v>
                </c:pt>
                <c:pt idx="4">
                  <c:v>5.0000000000000009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C7-4472-A7B3-E0F290D66D70}"/>
            </c:ext>
          </c:extLst>
        </c:ser>
        <c:ser>
          <c:idx val="3"/>
          <c:order val="3"/>
          <c:spPr>
            <a:ln w="9525" cap="flat" cmpd="sng" algn="ctr">
              <a:solidFill>
                <a:schemeClr val="accent4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BevertonHolt!$AW$3:$AW$23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xVal>
          <c:yVal>
            <c:numRef>
              <c:f>BevertonHolt!$AX$3:$AX$23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C7-4472-A7B3-E0F290D66D70}"/>
            </c:ext>
          </c:extLst>
        </c:ser>
        <c:ser>
          <c:idx val="4"/>
          <c:order val="4"/>
          <c:tx>
            <c:v>Bisettrice</c:v>
          </c:tx>
          <c:spPr>
            <a:ln w="25400" cap="flat" cmpd="sng" algn="ctr">
              <a:solidFill>
                <a:schemeClr val="accent5"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BevertonHolt!$AZ$3:$AZ$4</c:f>
              <c:numCache>
                <c:formatCode>General</c:formatCode>
                <c:ptCount val="2"/>
                <c:pt idx="0">
                  <c:v>0</c:v>
                </c:pt>
                <c:pt idx="1">
                  <c:v>8.8000000000000007</c:v>
                </c:pt>
              </c:numCache>
            </c:numRef>
          </c:xVal>
          <c:yVal>
            <c:numRef>
              <c:f>BevertonHolt!$BA$3:$BA$4</c:f>
              <c:numCache>
                <c:formatCode>General</c:formatCode>
                <c:ptCount val="2"/>
                <c:pt idx="0">
                  <c:v>0</c:v>
                </c:pt>
                <c:pt idx="1">
                  <c:v>8.8000000000000007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C7-4472-A7B3-E0F290D66D70}"/>
            </c:ext>
          </c:extLst>
        </c:ser>
        <c:ser>
          <c:idx val="5"/>
          <c:order val="5"/>
          <c:tx>
            <c:v>Curva</c:v>
          </c:tx>
          <c:spPr>
            <a:ln w="25400" cap="flat" cmpd="sng" algn="ctr">
              <a:solidFill>
                <a:schemeClr val="accent6"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BevertonHolt!$BD$2:$BD$102</c:f>
              <c:numCache>
                <c:formatCode>General</c:formatCode>
                <c:ptCount val="101"/>
                <c:pt idx="0">
                  <c:v>0</c:v>
                </c:pt>
                <c:pt idx="1">
                  <c:v>8.8000000000000009E-2</c:v>
                </c:pt>
                <c:pt idx="2">
                  <c:v>0.17600000000000002</c:v>
                </c:pt>
                <c:pt idx="3">
                  <c:v>0.26400000000000001</c:v>
                </c:pt>
                <c:pt idx="4">
                  <c:v>0.35200000000000004</c:v>
                </c:pt>
                <c:pt idx="5">
                  <c:v>0.44000000000000006</c:v>
                </c:pt>
                <c:pt idx="6">
                  <c:v>0.52800000000000002</c:v>
                </c:pt>
                <c:pt idx="7">
                  <c:v>0.6160000000000001</c:v>
                </c:pt>
                <c:pt idx="8">
                  <c:v>0.70400000000000007</c:v>
                </c:pt>
                <c:pt idx="9">
                  <c:v>0.79200000000000004</c:v>
                </c:pt>
                <c:pt idx="10">
                  <c:v>0.88000000000000012</c:v>
                </c:pt>
                <c:pt idx="11">
                  <c:v>0.96800000000000008</c:v>
                </c:pt>
                <c:pt idx="12">
                  <c:v>1.056</c:v>
                </c:pt>
                <c:pt idx="13">
                  <c:v>1.1440000000000001</c:v>
                </c:pt>
                <c:pt idx="14">
                  <c:v>1.2320000000000002</c:v>
                </c:pt>
                <c:pt idx="15">
                  <c:v>1.32</c:v>
                </c:pt>
                <c:pt idx="16">
                  <c:v>1.4080000000000001</c:v>
                </c:pt>
                <c:pt idx="17">
                  <c:v>1.4960000000000002</c:v>
                </c:pt>
                <c:pt idx="18">
                  <c:v>1.5840000000000001</c:v>
                </c:pt>
                <c:pt idx="19">
                  <c:v>1.6720000000000002</c:v>
                </c:pt>
                <c:pt idx="20">
                  <c:v>1.7600000000000002</c:v>
                </c:pt>
                <c:pt idx="21">
                  <c:v>1.8480000000000001</c:v>
                </c:pt>
                <c:pt idx="22">
                  <c:v>1.9360000000000002</c:v>
                </c:pt>
                <c:pt idx="23">
                  <c:v>2.024</c:v>
                </c:pt>
                <c:pt idx="24">
                  <c:v>2.1120000000000001</c:v>
                </c:pt>
                <c:pt idx="25">
                  <c:v>2.2000000000000002</c:v>
                </c:pt>
                <c:pt idx="26">
                  <c:v>2.2880000000000003</c:v>
                </c:pt>
                <c:pt idx="27">
                  <c:v>2.3760000000000003</c:v>
                </c:pt>
                <c:pt idx="28">
                  <c:v>2.4640000000000004</c:v>
                </c:pt>
                <c:pt idx="29">
                  <c:v>2.552</c:v>
                </c:pt>
                <c:pt idx="30">
                  <c:v>2.64</c:v>
                </c:pt>
                <c:pt idx="31">
                  <c:v>2.7280000000000002</c:v>
                </c:pt>
                <c:pt idx="32">
                  <c:v>2.8160000000000003</c:v>
                </c:pt>
                <c:pt idx="33">
                  <c:v>2.9040000000000004</c:v>
                </c:pt>
                <c:pt idx="34">
                  <c:v>2.9920000000000004</c:v>
                </c:pt>
                <c:pt idx="35">
                  <c:v>3.0800000000000005</c:v>
                </c:pt>
                <c:pt idx="36">
                  <c:v>3.1680000000000001</c:v>
                </c:pt>
                <c:pt idx="37">
                  <c:v>3.2560000000000002</c:v>
                </c:pt>
                <c:pt idx="38">
                  <c:v>3.3440000000000003</c:v>
                </c:pt>
                <c:pt idx="39">
                  <c:v>3.4320000000000004</c:v>
                </c:pt>
                <c:pt idx="40">
                  <c:v>3.5200000000000005</c:v>
                </c:pt>
                <c:pt idx="41">
                  <c:v>3.6080000000000005</c:v>
                </c:pt>
                <c:pt idx="42">
                  <c:v>3.6960000000000002</c:v>
                </c:pt>
                <c:pt idx="43">
                  <c:v>3.7840000000000003</c:v>
                </c:pt>
                <c:pt idx="44">
                  <c:v>3.8720000000000003</c:v>
                </c:pt>
                <c:pt idx="45">
                  <c:v>3.9600000000000004</c:v>
                </c:pt>
                <c:pt idx="46">
                  <c:v>4.048</c:v>
                </c:pt>
                <c:pt idx="47">
                  <c:v>4.1360000000000001</c:v>
                </c:pt>
                <c:pt idx="48">
                  <c:v>4.2240000000000002</c:v>
                </c:pt>
                <c:pt idx="49">
                  <c:v>4.3120000000000003</c:v>
                </c:pt>
                <c:pt idx="50">
                  <c:v>4.4000000000000004</c:v>
                </c:pt>
                <c:pt idx="51">
                  <c:v>4.4880000000000004</c:v>
                </c:pt>
                <c:pt idx="52">
                  <c:v>4.5760000000000005</c:v>
                </c:pt>
                <c:pt idx="53">
                  <c:v>4.6640000000000006</c:v>
                </c:pt>
                <c:pt idx="54">
                  <c:v>4.7520000000000007</c:v>
                </c:pt>
                <c:pt idx="55">
                  <c:v>4.8400000000000007</c:v>
                </c:pt>
                <c:pt idx="56">
                  <c:v>4.9280000000000008</c:v>
                </c:pt>
                <c:pt idx="57">
                  <c:v>5.0160000000000009</c:v>
                </c:pt>
                <c:pt idx="58">
                  <c:v>5.1040000000000001</c:v>
                </c:pt>
                <c:pt idx="59">
                  <c:v>5.1920000000000002</c:v>
                </c:pt>
                <c:pt idx="60">
                  <c:v>5.28</c:v>
                </c:pt>
                <c:pt idx="61">
                  <c:v>5.3680000000000003</c:v>
                </c:pt>
                <c:pt idx="62">
                  <c:v>5.4560000000000004</c:v>
                </c:pt>
                <c:pt idx="63">
                  <c:v>5.5440000000000005</c:v>
                </c:pt>
                <c:pt idx="64">
                  <c:v>5.6320000000000006</c:v>
                </c:pt>
                <c:pt idx="65">
                  <c:v>5.7200000000000006</c:v>
                </c:pt>
                <c:pt idx="66">
                  <c:v>5.8080000000000007</c:v>
                </c:pt>
                <c:pt idx="67">
                  <c:v>5.8960000000000008</c:v>
                </c:pt>
                <c:pt idx="68">
                  <c:v>5.9840000000000009</c:v>
                </c:pt>
                <c:pt idx="69">
                  <c:v>6.072000000000001</c:v>
                </c:pt>
                <c:pt idx="70">
                  <c:v>6.160000000000001</c:v>
                </c:pt>
                <c:pt idx="71">
                  <c:v>6.2480000000000002</c:v>
                </c:pt>
                <c:pt idx="72">
                  <c:v>6.3360000000000003</c:v>
                </c:pt>
                <c:pt idx="73">
                  <c:v>6.4240000000000004</c:v>
                </c:pt>
                <c:pt idx="74">
                  <c:v>6.5120000000000005</c:v>
                </c:pt>
                <c:pt idx="75">
                  <c:v>6.6000000000000005</c:v>
                </c:pt>
                <c:pt idx="76">
                  <c:v>6.6880000000000006</c:v>
                </c:pt>
                <c:pt idx="77">
                  <c:v>6.7760000000000007</c:v>
                </c:pt>
                <c:pt idx="78">
                  <c:v>6.8640000000000008</c:v>
                </c:pt>
                <c:pt idx="79">
                  <c:v>6.9520000000000008</c:v>
                </c:pt>
                <c:pt idx="80">
                  <c:v>7.0400000000000009</c:v>
                </c:pt>
                <c:pt idx="81">
                  <c:v>7.128000000000001</c:v>
                </c:pt>
                <c:pt idx="82">
                  <c:v>7.2160000000000011</c:v>
                </c:pt>
                <c:pt idx="83">
                  <c:v>7.3040000000000012</c:v>
                </c:pt>
                <c:pt idx="84">
                  <c:v>7.3920000000000003</c:v>
                </c:pt>
                <c:pt idx="85">
                  <c:v>7.48</c:v>
                </c:pt>
                <c:pt idx="86">
                  <c:v>7.5680000000000005</c:v>
                </c:pt>
                <c:pt idx="87">
                  <c:v>7.6560000000000006</c:v>
                </c:pt>
                <c:pt idx="88">
                  <c:v>7.7440000000000007</c:v>
                </c:pt>
                <c:pt idx="89">
                  <c:v>7.8320000000000007</c:v>
                </c:pt>
                <c:pt idx="90">
                  <c:v>7.9200000000000008</c:v>
                </c:pt>
                <c:pt idx="91">
                  <c:v>8.0080000000000009</c:v>
                </c:pt>
                <c:pt idx="92">
                  <c:v>8.0960000000000001</c:v>
                </c:pt>
                <c:pt idx="93">
                  <c:v>8.1840000000000011</c:v>
                </c:pt>
                <c:pt idx="94">
                  <c:v>8.2720000000000002</c:v>
                </c:pt>
                <c:pt idx="95">
                  <c:v>8.3600000000000012</c:v>
                </c:pt>
                <c:pt idx="96">
                  <c:v>8.4480000000000004</c:v>
                </c:pt>
                <c:pt idx="97">
                  <c:v>8.5360000000000014</c:v>
                </c:pt>
                <c:pt idx="98">
                  <c:v>8.6240000000000006</c:v>
                </c:pt>
                <c:pt idx="99">
                  <c:v>8.7120000000000015</c:v>
                </c:pt>
                <c:pt idx="100">
                  <c:v>8.8000000000000007</c:v>
                </c:pt>
              </c:numCache>
            </c:numRef>
          </c:xVal>
          <c:yVal>
            <c:numRef>
              <c:f>BevertonHolt!$BE$2:$BE$102</c:f>
              <c:numCache>
                <c:formatCode>General</c:formatCode>
                <c:ptCount val="101"/>
                <c:pt idx="0">
                  <c:v>0</c:v>
                </c:pt>
                <c:pt idx="1">
                  <c:v>0.41106128550074739</c:v>
                </c:pt>
                <c:pt idx="2">
                  <c:v>0.77138849929873787</c:v>
                </c:pt>
                <c:pt idx="3">
                  <c:v>1.0898282694848085</c:v>
                </c:pt>
                <c:pt idx="4">
                  <c:v>1.3732833957553059</c:v>
                </c:pt>
                <c:pt idx="5">
                  <c:v>1.6272189349112427</c:v>
                </c:pt>
                <c:pt idx="6">
                  <c:v>1.8560179977502811</c:v>
                </c:pt>
                <c:pt idx="7">
                  <c:v>2.0632368703108255</c:v>
                </c:pt>
                <c:pt idx="8">
                  <c:v>2.2517911975435005</c:v>
                </c:pt>
                <c:pt idx="9">
                  <c:v>2.4240940254652306</c:v>
                </c:pt>
                <c:pt idx="10">
                  <c:v>2.5821596244131455</c:v>
                </c:pt>
                <c:pt idx="11">
                  <c:v>2.7276825969341751</c:v>
                </c:pt>
                <c:pt idx="12">
                  <c:v>2.8620988725065049</c:v>
                </c:pt>
                <c:pt idx="13">
                  <c:v>2.986633249791145</c:v>
                </c:pt>
                <c:pt idx="14">
                  <c:v>3.1023368251410157</c:v>
                </c:pt>
                <c:pt idx="15">
                  <c:v>3.2101167315175094</c:v>
                </c:pt>
                <c:pt idx="16">
                  <c:v>3.3107599699021821</c:v>
                </c:pt>
                <c:pt idx="17">
                  <c:v>3.4049526584122352</c:v>
                </c:pt>
                <c:pt idx="18">
                  <c:v>3.4932956951305583</c:v>
                </c:pt>
                <c:pt idx="19">
                  <c:v>3.5763175906913074</c:v>
                </c:pt>
                <c:pt idx="20">
                  <c:v>3.6544850498338866</c:v>
                </c:pt>
                <c:pt idx="21">
                  <c:v>3.7282117495158165</c:v>
                </c:pt>
                <c:pt idx="22">
                  <c:v>3.7978656622724425</c:v>
                </c:pt>
                <c:pt idx="23">
                  <c:v>3.8637751985339035</c:v>
                </c:pt>
                <c:pt idx="24">
                  <c:v>3.926234384295062</c:v>
                </c:pt>
                <c:pt idx="25">
                  <c:v>3.9855072463768115</c:v>
                </c:pt>
                <c:pt idx="26">
                  <c:v>4.041831543244772</c:v>
                </c:pt>
                <c:pt idx="27">
                  <c:v>4.0954219525648101</c:v>
                </c:pt>
                <c:pt idx="28">
                  <c:v>4.1464728056004301</c:v>
                </c:pt>
                <c:pt idx="29">
                  <c:v>4.195160441872698</c:v>
                </c:pt>
                <c:pt idx="30">
                  <c:v>4.2416452442159382</c:v>
                </c:pt>
                <c:pt idx="31">
                  <c:v>4.2860734037204624</c:v>
                </c:pt>
                <c:pt idx="32">
                  <c:v>4.3285784554845055</c:v>
                </c:pt>
                <c:pt idx="33">
                  <c:v>4.3692826191622531</c:v>
                </c:pt>
                <c:pt idx="34">
                  <c:v>4.4082979726544078</c:v>
                </c:pt>
                <c:pt idx="35">
                  <c:v>4.4457274826789837</c:v>
                </c:pt>
                <c:pt idx="36">
                  <c:v>4.4816659121774558</c:v>
                </c:pt>
                <c:pt idx="37">
                  <c:v>4.5162006213936969</c:v>
                </c:pt>
                <c:pt idx="38">
                  <c:v>4.5494122768828902</c:v>
                </c:pt>
                <c:pt idx="39">
                  <c:v>4.581375480563862</c:v>
                </c:pt>
                <c:pt idx="40">
                  <c:v>4.6121593291404617</c:v>
                </c:pt>
                <c:pt idx="41">
                  <c:v>4.6418279127212845</c:v>
                </c:pt>
                <c:pt idx="42">
                  <c:v>4.6704407602102709</c:v>
                </c:pt>
                <c:pt idx="43">
                  <c:v>4.6980532379817239</c:v>
                </c:pt>
                <c:pt idx="44">
                  <c:v>4.7247169074580251</c:v>
                </c:pt>
                <c:pt idx="45">
                  <c:v>4.750479846449136</c:v>
                </c:pt>
                <c:pt idx="46">
                  <c:v>4.7753869384673457</c:v>
                </c:pt>
                <c:pt idx="47">
                  <c:v>4.7994801336799107</c:v>
                </c:pt>
                <c:pt idx="48">
                  <c:v>4.8227986846912669</c:v>
                </c:pt>
                <c:pt idx="49">
                  <c:v>4.8453793599424664</c:v>
                </c:pt>
                <c:pt idx="50">
                  <c:v>4.8672566371681416</c:v>
                </c:pt>
                <c:pt idx="51">
                  <c:v>4.888462879051934</c:v>
                </c:pt>
                <c:pt idx="52">
                  <c:v>4.909028492962582</c:v>
                </c:pt>
                <c:pt idx="53">
                  <c:v>4.9289820764288121</c:v>
                </c:pt>
                <c:pt idx="54">
                  <c:v>4.9483505498167277</c:v>
                </c:pt>
                <c:pt idx="55">
                  <c:v>4.9671592775041047</c:v>
                </c:pt>
                <c:pt idx="56">
                  <c:v>4.9854321786986073</c:v>
                </c:pt>
                <c:pt idx="57">
                  <c:v>5.00319182891797</c:v>
                </c:pt>
                <c:pt idx="58">
                  <c:v>5.0204595530374565</c:v>
                </c:pt>
                <c:pt idx="59">
                  <c:v>5.0372555107109598</c:v>
                </c:pt>
                <c:pt idx="60">
                  <c:v>5.0535987748851454</c:v>
                </c:pt>
                <c:pt idx="61">
                  <c:v>5.0695074040495616</c:v>
                </c:pt>
                <c:pt idx="62">
                  <c:v>5.0849985087980905</c:v>
                </c:pt>
                <c:pt idx="63">
                  <c:v>5.1000883132175447</c:v>
                </c:pt>
                <c:pt idx="64">
                  <c:v>5.1147922115664057</c:v>
                </c:pt>
                <c:pt idx="65">
                  <c:v>5.1291248206599711</c:v>
                </c:pt>
                <c:pt idx="66">
                  <c:v>5.1431000283366393</c:v>
                </c:pt>
                <c:pt idx="67">
                  <c:v>5.1567310383431293</c:v>
                </c:pt>
                <c:pt idx="68">
                  <c:v>5.1700304119435998</c:v>
                </c:pt>
                <c:pt idx="69">
                  <c:v>5.183010106528271</c:v>
                </c:pt>
                <c:pt idx="70">
                  <c:v>5.1956815114709851</c:v>
                </c:pt>
                <c:pt idx="71">
                  <c:v>5.2080554814617228</c:v>
                </c:pt>
                <c:pt idx="72">
                  <c:v>5.2201423675191139</c:v>
                </c:pt>
                <c:pt idx="73">
                  <c:v>5.2319520458691686</c:v>
                </c:pt>
                <c:pt idx="74">
                  <c:v>5.2434939448595719</c:v>
                </c:pt>
                <c:pt idx="75">
                  <c:v>5.2547770700636933</c:v>
                </c:pt>
                <c:pt idx="76">
                  <c:v>5.2658100277147897</c:v>
                </c:pt>
                <c:pt idx="77">
                  <c:v>5.2766010465985547</c:v>
                </c:pt>
                <c:pt idx="78">
                  <c:v>5.2871579985210744</c:v>
                </c:pt>
                <c:pt idx="79">
                  <c:v>5.2974884174591557</c:v>
                </c:pt>
                <c:pt idx="80">
                  <c:v>5.307599517490952</c:v>
                </c:pt>
                <c:pt idx="81">
                  <c:v>5.3174982095965628</c:v>
                </c:pt>
                <c:pt idx="82">
                  <c:v>5.3271911174108197</c:v>
                </c:pt>
                <c:pt idx="83">
                  <c:v>5.3366845920037402</c:v>
                </c:pt>
                <c:pt idx="84">
                  <c:v>5.3459847257579254</c:v>
                </c:pt>
                <c:pt idx="85">
                  <c:v>5.3550973654066434</c:v>
                </c:pt>
                <c:pt idx="86">
                  <c:v>5.364028124291222</c:v>
                </c:pt>
                <c:pt idx="87">
                  <c:v>5.3727823938917583</c:v>
                </c:pt>
                <c:pt idx="88">
                  <c:v>5.3813653546808986</c:v>
                </c:pt>
                <c:pt idx="89">
                  <c:v>5.3897819863466196</c:v>
                </c:pt>
                <c:pt idx="90">
                  <c:v>5.3980370774263902</c:v>
                </c:pt>
                <c:pt idx="91">
                  <c:v>5.4061352343918774</c:v>
                </c:pt>
                <c:pt idx="92">
                  <c:v>5.4140808902204141</c:v>
                </c:pt>
                <c:pt idx="93">
                  <c:v>5.4218783124867498</c:v>
                </c:pt>
                <c:pt idx="94">
                  <c:v>5.4295316110060909</c:v>
                </c:pt>
                <c:pt idx="95">
                  <c:v>5.4370447450572321</c:v>
                </c:pt>
                <c:pt idx="96">
                  <c:v>5.4444215302124146</c:v>
                </c:pt>
                <c:pt idx="97">
                  <c:v>5.4516656447986929</c:v>
                </c:pt>
                <c:pt idx="98">
                  <c:v>5.4587806360137732</c:v>
                </c:pt>
                <c:pt idx="99">
                  <c:v>5.4657699257177272</c:v>
                </c:pt>
                <c:pt idx="100">
                  <c:v>5.4726368159203975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C7-4472-A7B3-E0F290D66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84560"/>
        <c:axId val="635674992"/>
      </c:scatterChart>
      <c:valAx>
        <c:axId val="63568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74992"/>
        <c:crosses val="autoZero"/>
        <c:crossBetween val="midCat"/>
      </c:valAx>
      <c:valAx>
        <c:axId val="6356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8456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accent6">
              <a:lumMod val="40000"/>
              <a:lumOff val="60000"/>
            </a:schemeClr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Valori della successione</a:t>
            </a:r>
          </a:p>
        </c:rich>
      </c:tx>
      <c:layout>
        <c:manualLayout>
          <c:xMode val="edge"/>
          <c:yMode val="edge"/>
          <c:x val="0.15416898921388728"/>
          <c:y val="3.6251844705089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BevertonHolt!$AN$3:$AN$53</c:f>
              <c:numCache>
                <c:formatCode>General</c:formatCode>
                <c:ptCount val="51"/>
                <c:pt idx="0">
                  <c:v>8</c:v>
                </c:pt>
                <c:pt idx="1">
                  <c:v>5.4054054054054053</c:v>
                </c:pt>
                <c:pt idx="2">
                  <c:v>5.0761421319796947</c:v>
                </c:pt>
                <c:pt idx="3">
                  <c:v>5.0150451354062175</c:v>
                </c:pt>
                <c:pt idx="4">
                  <c:v>5.0030018010806483</c:v>
                </c:pt>
                <c:pt idx="5">
                  <c:v>5.0006000720086412</c:v>
                </c:pt>
                <c:pt idx="6">
                  <c:v>5.0001200028800685</c:v>
                </c:pt>
                <c:pt idx="7">
                  <c:v>5.0000240001152001</c:v>
                </c:pt>
                <c:pt idx="8">
                  <c:v>5.0000048000046071</c:v>
                </c:pt>
                <c:pt idx="9">
                  <c:v>5.0000009600001842</c:v>
                </c:pt>
                <c:pt idx="10">
                  <c:v>5.000000192000007</c:v>
                </c:pt>
                <c:pt idx="11">
                  <c:v>5.0000000383999996</c:v>
                </c:pt>
                <c:pt idx="12">
                  <c:v>5.0000000076799997</c:v>
                </c:pt>
                <c:pt idx="13">
                  <c:v>5.0000000015359998</c:v>
                </c:pt>
                <c:pt idx="14">
                  <c:v>5.0000000003071996</c:v>
                </c:pt>
                <c:pt idx="15">
                  <c:v>5.0000000000614397</c:v>
                </c:pt>
                <c:pt idx="16">
                  <c:v>5.0000000000122879</c:v>
                </c:pt>
                <c:pt idx="17">
                  <c:v>5.0000000000024576</c:v>
                </c:pt>
                <c:pt idx="18">
                  <c:v>5.0000000000004912</c:v>
                </c:pt>
                <c:pt idx="19">
                  <c:v>5.0000000000000977</c:v>
                </c:pt>
                <c:pt idx="20">
                  <c:v>5.0000000000000195</c:v>
                </c:pt>
                <c:pt idx="21">
                  <c:v>5.0000000000000036</c:v>
                </c:pt>
                <c:pt idx="22">
                  <c:v>5.0000000000000009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D5B-8A53-A74B8BA8A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965264"/>
        <c:axId val="669965680"/>
      </c:lineChart>
      <c:catAx>
        <c:axId val="66996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9965680"/>
        <c:crosses val="autoZero"/>
        <c:auto val="1"/>
        <c:lblAlgn val="ctr"/>
        <c:lblOffset val="100"/>
        <c:noMultiLvlLbl val="0"/>
      </c:catAx>
      <c:valAx>
        <c:axId val="6699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996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Interpretazione</a:t>
            </a:r>
            <a:r>
              <a:rPr lang="it-IT" baseline="0"/>
              <a:t> con la bisettrice</a:t>
            </a:r>
          </a:p>
        </c:rich>
      </c:tx>
      <c:layout>
        <c:manualLayout>
          <c:xMode val="edge"/>
          <c:yMode val="edge"/>
          <c:x val="0.18525057849325036"/>
          <c:y val="2.6845628126044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flat" cmpd="sng" algn="ctr">
              <a:solidFill>
                <a:schemeClr val="accent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Ricker!$AT$3:$AT$23</c:f>
              <c:numCache>
                <c:formatCode>General</c:formatCode>
                <c:ptCount val="21"/>
                <c:pt idx="0">
                  <c:v>34</c:v>
                </c:pt>
                <c:pt idx="1">
                  <c:v>34</c:v>
                </c:pt>
                <c:pt idx="2">
                  <c:v>127.27632682686929</c:v>
                </c:pt>
                <c:pt idx="3">
                  <c:v>127.27632682686929</c:v>
                </c:pt>
                <c:pt idx="4">
                  <c:v>73.761284086510216</c:v>
                </c:pt>
                <c:pt idx="5">
                  <c:v>73.761284086510216</c:v>
                </c:pt>
                <c:pt idx="6">
                  <c:v>124.66227817831098</c:v>
                </c:pt>
                <c:pt idx="7">
                  <c:v>124.66227817831098</c:v>
                </c:pt>
                <c:pt idx="8">
                  <c:v>76.123935532710448</c:v>
                </c:pt>
                <c:pt idx="9">
                  <c:v>76.123935532710448</c:v>
                </c:pt>
                <c:pt idx="10">
                  <c:v>122.71738541802111</c:v>
                </c:pt>
                <c:pt idx="11">
                  <c:v>122.71738541802111</c:v>
                </c:pt>
                <c:pt idx="12">
                  <c:v>77.908598366906233</c:v>
                </c:pt>
                <c:pt idx="13">
                  <c:v>77.908598366906233</c:v>
                </c:pt>
                <c:pt idx="14">
                  <c:v>121.19058104069134</c:v>
                </c:pt>
                <c:pt idx="15">
                  <c:v>121.19058104069134</c:v>
                </c:pt>
                <c:pt idx="16">
                  <c:v>79.324952257986226</c:v>
                </c:pt>
                <c:pt idx="17">
                  <c:v>79.324952257986226</c:v>
                </c:pt>
                <c:pt idx="18">
                  <c:v>119.94744523258923</c:v>
                </c:pt>
                <c:pt idx="19">
                  <c:v>119.94744523258923</c:v>
                </c:pt>
                <c:pt idx="20">
                  <c:v>80.487732845841663</c:v>
                </c:pt>
              </c:numCache>
            </c:numRef>
          </c:xVal>
          <c:yVal>
            <c:numRef>
              <c:f>Ricker!$AU$3:$AU$23</c:f>
              <c:numCache>
                <c:formatCode>General</c:formatCode>
                <c:ptCount val="21"/>
                <c:pt idx="0">
                  <c:v>34</c:v>
                </c:pt>
                <c:pt idx="1">
                  <c:v>127.27632682686929</c:v>
                </c:pt>
                <c:pt idx="2">
                  <c:v>127.27632682686929</c:v>
                </c:pt>
                <c:pt idx="3">
                  <c:v>73.761284086510216</c:v>
                </c:pt>
                <c:pt idx="4">
                  <c:v>73.761284086510216</c:v>
                </c:pt>
                <c:pt idx="5">
                  <c:v>124.66227817831098</c:v>
                </c:pt>
                <c:pt idx="6">
                  <c:v>124.66227817831098</c:v>
                </c:pt>
                <c:pt idx="7">
                  <c:v>76.123935532710448</c:v>
                </c:pt>
                <c:pt idx="8">
                  <c:v>76.123935532710448</c:v>
                </c:pt>
                <c:pt idx="9">
                  <c:v>122.71738541802111</c:v>
                </c:pt>
                <c:pt idx="10">
                  <c:v>122.71738541802111</c:v>
                </c:pt>
                <c:pt idx="11">
                  <c:v>77.908598366906233</c:v>
                </c:pt>
                <c:pt idx="12">
                  <c:v>77.908598366906233</c:v>
                </c:pt>
                <c:pt idx="13">
                  <c:v>121.19058104069134</c:v>
                </c:pt>
                <c:pt idx="14">
                  <c:v>121.19058104069134</c:v>
                </c:pt>
                <c:pt idx="15">
                  <c:v>79.324952257986226</c:v>
                </c:pt>
                <c:pt idx="16">
                  <c:v>79.324952257986226</c:v>
                </c:pt>
                <c:pt idx="17">
                  <c:v>119.94744523258923</c:v>
                </c:pt>
                <c:pt idx="18">
                  <c:v>119.94744523258923</c:v>
                </c:pt>
                <c:pt idx="19">
                  <c:v>80.487732845841663</c:v>
                </c:pt>
                <c:pt idx="20">
                  <c:v>80.487732845841663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E4-4F74-95BF-F02A0A4927C7}"/>
            </c:ext>
          </c:extLst>
        </c:ser>
        <c:ser>
          <c:idx val="1"/>
          <c:order val="1"/>
          <c:spPr>
            <a:ln w="9525" cap="flat" cmpd="sng" algn="ctr">
              <a:solidFill>
                <a:schemeClr val="accent2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Ricker!$AV$3:$AV$23</c:f>
              <c:numCache>
                <c:formatCode>General</c:formatCode>
                <c:ptCount val="21"/>
                <c:pt idx="0">
                  <c:v>80.487732845841663</c:v>
                </c:pt>
                <c:pt idx="1">
                  <c:v>80.487732845841663</c:v>
                </c:pt>
                <c:pt idx="2">
                  <c:v>118.90800523464704</c:v>
                </c:pt>
                <c:pt idx="3">
                  <c:v>118.90800523464704</c:v>
                </c:pt>
                <c:pt idx="4">
                  <c:v>81.466347771332124</c:v>
                </c:pt>
                <c:pt idx="5">
                  <c:v>81.466347771332124</c:v>
                </c:pt>
                <c:pt idx="6">
                  <c:v>118.02105830646859</c:v>
                </c:pt>
                <c:pt idx="7">
                  <c:v>118.02105830646859</c:v>
                </c:pt>
                <c:pt idx="8">
                  <c:v>82.305826631078929</c:v>
                </c:pt>
                <c:pt idx="9">
                  <c:v>82.305826631078929</c:v>
                </c:pt>
                <c:pt idx="10">
                  <c:v>117.25198889233005</c:v>
                </c:pt>
                <c:pt idx="11">
                  <c:v>117.25198889233005</c:v>
                </c:pt>
                <c:pt idx="12">
                  <c:v>83.036941921695984</c:v>
                </c:pt>
                <c:pt idx="13">
                  <c:v>83.036941921695984</c:v>
                </c:pt>
                <c:pt idx="14">
                  <c:v>116.57638853798919</c:v>
                </c:pt>
                <c:pt idx="15">
                  <c:v>116.57638853798919</c:v>
                </c:pt>
                <c:pt idx="16">
                  <c:v>83.681588484063553</c:v>
                </c:pt>
                <c:pt idx="17">
                  <c:v>83.681588484063553</c:v>
                </c:pt>
                <c:pt idx="18">
                  <c:v>115.97645696335638</c:v>
                </c:pt>
                <c:pt idx="19">
                  <c:v>115.97645696335638</c:v>
                </c:pt>
                <c:pt idx="20">
                  <c:v>84.255855982546379</c:v>
                </c:pt>
              </c:numCache>
            </c:numRef>
          </c:xVal>
          <c:yVal>
            <c:numRef>
              <c:f>Ricker!$AW$3:$AW$23</c:f>
              <c:numCache>
                <c:formatCode>General</c:formatCode>
                <c:ptCount val="21"/>
                <c:pt idx="0">
                  <c:v>80.487732845841663</c:v>
                </c:pt>
                <c:pt idx="1">
                  <c:v>118.90800523464704</c:v>
                </c:pt>
                <c:pt idx="2">
                  <c:v>118.90800523464704</c:v>
                </c:pt>
                <c:pt idx="3">
                  <c:v>81.466347771332124</c:v>
                </c:pt>
                <c:pt idx="4">
                  <c:v>81.466347771332124</c:v>
                </c:pt>
                <c:pt idx="5">
                  <c:v>118.02105830646859</c:v>
                </c:pt>
                <c:pt idx="6">
                  <c:v>118.02105830646859</c:v>
                </c:pt>
                <c:pt idx="7">
                  <c:v>82.305826631078929</c:v>
                </c:pt>
                <c:pt idx="8">
                  <c:v>82.305826631078929</c:v>
                </c:pt>
                <c:pt idx="9">
                  <c:v>117.25198889233005</c:v>
                </c:pt>
                <c:pt idx="10">
                  <c:v>117.25198889233005</c:v>
                </c:pt>
                <c:pt idx="11">
                  <c:v>83.036941921695984</c:v>
                </c:pt>
                <c:pt idx="12">
                  <c:v>83.036941921695984</c:v>
                </c:pt>
                <c:pt idx="13">
                  <c:v>116.57638853798919</c:v>
                </c:pt>
                <c:pt idx="14">
                  <c:v>116.57638853798919</c:v>
                </c:pt>
                <c:pt idx="15">
                  <c:v>83.681588484063553</c:v>
                </c:pt>
                <c:pt idx="16">
                  <c:v>83.681588484063553</c:v>
                </c:pt>
                <c:pt idx="17">
                  <c:v>115.97645696335638</c:v>
                </c:pt>
                <c:pt idx="18">
                  <c:v>115.97645696335638</c:v>
                </c:pt>
                <c:pt idx="19">
                  <c:v>84.255855982546379</c:v>
                </c:pt>
                <c:pt idx="20">
                  <c:v>84.255855982546379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E4-4F74-95BF-F02A0A4927C7}"/>
            </c:ext>
          </c:extLst>
        </c:ser>
        <c:ser>
          <c:idx val="2"/>
          <c:order val="2"/>
          <c:spPr>
            <a:ln w="9525" cap="flat" cmpd="sng" algn="ctr">
              <a:solidFill>
                <a:schemeClr val="accent3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Ricker!$AX$3:$AX$23</c:f>
              <c:numCache>
                <c:formatCode>General</c:formatCode>
                <c:ptCount val="21"/>
                <c:pt idx="0">
                  <c:v>84.255855982546379</c:v>
                </c:pt>
                <c:pt idx="1">
                  <c:v>84.255855982546379</c:v>
                </c:pt>
                <c:pt idx="2">
                  <c:v>115.4388502131265</c:v>
                </c:pt>
                <c:pt idx="3">
                  <c:v>115.4388502131265</c:v>
                </c:pt>
                <c:pt idx="4">
                  <c:v>84.771885601992921</c:v>
                </c:pt>
                <c:pt idx="5">
                  <c:v>84.771885601992921</c:v>
                </c:pt>
                <c:pt idx="6">
                  <c:v>114.95333208850343</c:v>
                </c:pt>
                <c:pt idx="7">
                  <c:v>114.95333208850343</c:v>
                </c:pt>
                <c:pt idx="8">
                  <c:v>85.239044386057557</c:v>
                </c:pt>
                <c:pt idx="9">
                  <c:v>85.239044386057557</c:v>
                </c:pt>
                <c:pt idx="10">
                  <c:v>114.5118955178574</c:v>
                </c:pt>
                <c:pt idx="11">
                  <c:v>114.5118955178574</c:v>
                </c:pt>
                <c:pt idx="12">
                  <c:v>85.664696527269641</c:v>
                </c:pt>
                <c:pt idx="13">
                  <c:v>85.664696527269641</c:v>
                </c:pt>
                <c:pt idx="14">
                  <c:v>114.10817108633836</c:v>
                </c:pt>
                <c:pt idx="15">
                  <c:v>114.10817108633836</c:v>
                </c:pt>
                <c:pt idx="16">
                  <c:v>86.054726279479681</c:v>
                </c:pt>
                <c:pt idx="17">
                  <c:v>86.054726279479681</c:v>
                </c:pt>
                <c:pt idx="18">
                  <c:v>113.73701760411055</c:v>
                </c:pt>
                <c:pt idx="19">
                  <c:v>113.73701760411055</c:v>
                </c:pt>
                <c:pt idx="20">
                  <c:v>86.413902227978681</c:v>
                </c:pt>
              </c:numCache>
            </c:numRef>
          </c:xVal>
          <c:yVal>
            <c:numRef>
              <c:f>Ricker!$AY$3:$AY$23</c:f>
              <c:numCache>
                <c:formatCode>General</c:formatCode>
                <c:ptCount val="21"/>
                <c:pt idx="0">
                  <c:v>84.255855982546379</c:v>
                </c:pt>
                <c:pt idx="1">
                  <c:v>115.4388502131265</c:v>
                </c:pt>
                <c:pt idx="2">
                  <c:v>115.4388502131265</c:v>
                </c:pt>
                <c:pt idx="3">
                  <c:v>84.771885601992921</c:v>
                </c:pt>
                <c:pt idx="4">
                  <c:v>84.771885601992921</c:v>
                </c:pt>
                <c:pt idx="5">
                  <c:v>114.95333208850343</c:v>
                </c:pt>
                <c:pt idx="6">
                  <c:v>114.95333208850343</c:v>
                </c:pt>
                <c:pt idx="7">
                  <c:v>85.239044386057557</c:v>
                </c:pt>
                <c:pt idx="8">
                  <c:v>85.239044386057557</c:v>
                </c:pt>
                <c:pt idx="9">
                  <c:v>114.5118955178574</c:v>
                </c:pt>
                <c:pt idx="10">
                  <c:v>114.5118955178574</c:v>
                </c:pt>
                <c:pt idx="11">
                  <c:v>85.664696527269641</c:v>
                </c:pt>
                <c:pt idx="12">
                  <c:v>85.664696527269641</c:v>
                </c:pt>
                <c:pt idx="13">
                  <c:v>114.10817108633836</c:v>
                </c:pt>
                <c:pt idx="14">
                  <c:v>114.10817108633836</c:v>
                </c:pt>
                <c:pt idx="15">
                  <c:v>86.054726279479681</c:v>
                </c:pt>
                <c:pt idx="16">
                  <c:v>86.054726279479681</c:v>
                </c:pt>
                <c:pt idx="17">
                  <c:v>113.73701760411055</c:v>
                </c:pt>
                <c:pt idx="18">
                  <c:v>113.73701760411055</c:v>
                </c:pt>
                <c:pt idx="19">
                  <c:v>86.413902227978681</c:v>
                </c:pt>
                <c:pt idx="20">
                  <c:v>86.413902227978681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E4-4F74-95BF-F02A0A4927C7}"/>
            </c:ext>
          </c:extLst>
        </c:ser>
        <c:ser>
          <c:idx val="3"/>
          <c:order val="3"/>
          <c:spPr>
            <a:ln w="9525" cap="flat" cmpd="sng" algn="ctr">
              <a:solidFill>
                <a:schemeClr val="accent4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Ricker!$AZ$3:$AZ$23</c:f>
              <c:numCache>
                <c:formatCode>General</c:formatCode>
                <c:ptCount val="21"/>
                <c:pt idx="0">
                  <c:v>86.413902227978681</c:v>
                </c:pt>
                <c:pt idx="1">
                  <c:v>86.413902227978681</c:v>
                </c:pt>
                <c:pt idx="2">
                  <c:v>113.39423176419382</c:v>
                </c:pt>
                <c:pt idx="3">
                  <c:v>113.39423176419382</c:v>
                </c:pt>
                <c:pt idx="4">
                  <c:v>86.746137074861124</c:v>
                </c:pt>
                <c:pt idx="5">
                  <c:v>86.746137074861124</c:v>
                </c:pt>
                <c:pt idx="6">
                  <c:v>113.07633786359261</c:v>
                </c:pt>
                <c:pt idx="7">
                  <c:v>113.07633786359261</c:v>
                </c:pt>
                <c:pt idx="8">
                  <c:v>87.054676752453574</c:v>
                </c:pt>
                <c:pt idx="9">
                  <c:v>87.054676752453574</c:v>
                </c:pt>
                <c:pt idx="10">
                  <c:v>112.78043265219243</c:v>
                </c:pt>
                <c:pt idx="11">
                  <c:v>112.78043265219243</c:v>
                </c:pt>
                <c:pt idx="12">
                  <c:v>87.342240607148625</c:v>
                </c:pt>
                <c:pt idx="13">
                  <c:v>87.342240607148625</c:v>
                </c:pt>
                <c:pt idx="14">
                  <c:v>112.5040689499176</c:v>
                </c:pt>
                <c:pt idx="15">
                  <c:v>112.5040689499176</c:v>
                </c:pt>
                <c:pt idx="16">
                  <c:v>87.611127001043286</c:v>
                </c:pt>
                <c:pt idx="17">
                  <c:v>87.611127001043286</c:v>
                </c:pt>
                <c:pt idx="18">
                  <c:v>112.24516704475806</c:v>
                </c:pt>
                <c:pt idx="19">
                  <c:v>112.24516704475806</c:v>
                </c:pt>
                <c:pt idx="20">
                  <c:v>87.86329401855734</c:v>
                </c:pt>
              </c:numCache>
            </c:numRef>
          </c:xVal>
          <c:yVal>
            <c:numRef>
              <c:f>Ricker!$BA$3:$BA$23</c:f>
              <c:numCache>
                <c:formatCode>General</c:formatCode>
                <c:ptCount val="21"/>
                <c:pt idx="0">
                  <c:v>86.413902227978681</c:v>
                </c:pt>
                <c:pt idx="1">
                  <c:v>113.39423176419382</c:v>
                </c:pt>
                <c:pt idx="2">
                  <c:v>113.39423176419382</c:v>
                </c:pt>
                <c:pt idx="3">
                  <c:v>86.746137074861124</c:v>
                </c:pt>
                <c:pt idx="4">
                  <c:v>86.746137074861124</c:v>
                </c:pt>
                <c:pt idx="5">
                  <c:v>113.07633786359261</c:v>
                </c:pt>
                <c:pt idx="6">
                  <c:v>113.07633786359261</c:v>
                </c:pt>
                <c:pt idx="7">
                  <c:v>87.054676752453574</c:v>
                </c:pt>
                <c:pt idx="8">
                  <c:v>87.054676752453574</c:v>
                </c:pt>
                <c:pt idx="9">
                  <c:v>112.78043265219243</c:v>
                </c:pt>
                <c:pt idx="10">
                  <c:v>112.78043265219243</c:v>
                </c:pt>
                <c:pt idx="11">
                  <c:v>87.342240607148625</c:v>
                </c:pt>
                <c:pt idx="12">
                  <c:v>87.342240607148625</c:v>
                </c:pt>
                <c:pt idx="13">
                  <c:v>112.5040689499176</c:v>
                </c:pt>
                <c:pt idx="14">
                  <c:v>112.5040689499176</c:v>
                </c:pt>
                <c:pt idx="15">
                  <c:v>87.611127001043286</c:v>
                </c:pt>
                <c:pt idx="16">
                  <c:v>87.611127001043286</c:v>
                </c:pt>
                <c:pt idx="17">
                  <c:v>112.24516704475806</c:v>
                </c:pt>
                <c:pt idx="18">
                  <c:v>112.24516704475806</c:v>
                </c:pt>
                <c:pt idx="19">
                  <c:v>87.86329401855734</c:v>
                </c:pt>
                <c:pt idx="20">
                  <c:v>87.86329401855734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E4-4F74-95BF-F02A0A4927C7}"/>
            </c:ext>
          </c:extLst>
        </c:ser>
        <c:ser>
          <c:idx val="4"/>
          <c:order val="4"/>
          <c:tx>
            <c:v>Bisettrice</c:v>
          </c:tx>
          <c:spPr>
            <a:ln w="25400" cap="flat" cmpd="sng" algn="ctr">
              <a:solidFill>
                <a:schemeClr val="accent5"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</c:marker>
          <c:xVal>
            <c:numRef>
              <c:f>Ricker!$BC$3:$BC$4</c:f>
              <c:numCache>
                <c:formatCode>General</c:formatCode>
                <c:ptCount val="2"/>
                <c:pt idx="0">
                  <c:v>0</c:v>
                </c:pt>
                <c:pt idx="1">
                  <c:v>140.00395950955624</c:v>
                </c:pt>
              </c:numCache>
            </c:numRef>
          </c:xVal>
          <c:yVal>
            <c:numRef>
              <c:f>Ricker!$BD$3:$BD$4</c:f>
              <c:numCache>
                <c:formatCode>General</c:formatCode>
                <c:ptCount val="2"/>
                <c:pt idx="0">
                  <c:v>0</c:v>
                </c:pt>
                <c:pt idx="1">
                  <c:v>140.00395950955624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E4-4F74-95BF-F02A0A4927C7}"/>
            </c:ext>
          </c:extLst>
        </c:ser>
        <c:ser>
          <c:idx val="5"/>
          <c:order val="5"/>
          <c:tx>
            <c:v>Curva</c:v>
          </c:tx>
          <c:spPr>
            <a:ln w="25400" cap="flat" cmpd="sng" algn="ctr">
              <a:solidFill>
                <a:schemeClr val="accent6">
                  <a:alpha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xVal>
            <c:numRef>
              <c:f>Ricker!$BG$2:$BG$102</c:f>
              <c:numCache>
                <c:formatCode>General</c:formatCode>
                <c:ptCount val="101"/>
                <c:pt idx="0">
                  <c:v>0</c:v>
                </c:pt>
                <c:pt idx="1">
                  <c:v>1.4000395950955624</c:v>
                </c:pt>
                <c:pt idx="2">
                  <c:v>2.8000791901911248</c:v>
                </c:pt>
                <c:pt idx="3">
                  <c:v>4.200118785286687</c:v>
                </c:pt>
                <c:pt idx="4">
                  <c:v>5.6001583803822497</c:v>
                </c:pt>
                <c:pt idx="5">
                  <c:v>7.0001979754778123</c:v>
                </c:pt>
                <c:pt idx="6">
                  <c:v>8.4002375705733741</c:v>
                </c:pt>
                <c:pt idx="7">
                  <c:v>9.8002771656689376</c:v>
                </c:pt>
                <c:pt idx="8">
                  <c:v>11.200316760764499</c:v>
                </c:pt>
                <c:pt idx="9">
                  <c:v>12.600356355860061</c:v>
                </c:pt>
                <c:pt idx="10">
                  <c:v>14.000395950955625</c:v>
                </c:pt>
                <c:pt idx="11">
                  <c:v>15.400435546051186</c:v>
                </c:pt>
                <c:pt idx="12">
                  <c:v>16.800475141146748</c:v>
                </c:pt>
                <c:pt idx="13">
                  <c:v>18.200514736242312</c:v>
                </c:pt>
                <c:pt idx="14">
                  <c:v>19.600554331337875</c:v>
                </c:pt>
                <c:pt idx="15">
                  <c:v>21.000593926433435</c:v>
                </c:pt>
                <c:pt idx="16">
                  <c:v>22.400633521528999</c:v>
                </c:pt>
                <c:pt idx="17">
                  <c:v>23.800673116624562</c:v>
                </c:pt>
                <c:pt idx="18">
                  <c:v>25.200712711720122</c:v>
                </c:pt>
                <c:pt idx="19">
                  <c:v>26.600752306815686</c:v>
                </c:pt>
                <c:pt idx="20">
                  <c:v>28.000791901911249</c:v>
                </c:pt>
                <c:pt idx="21">
                  <c:v>29.400831497006809</c:v>
                </c:pt>
                <c:pt idx="22">
                  <c:v>30.800871092102373</c:v>
                </c:pt>
                <c:pt idx="23">
                  <c:v>32.200910687197933</c:v>
                </c:pt>
                <c:pt idx="24">
                  <c:v>33.600950282293496</c:v>
                </c:pt>
                <c:pt idx="25">
                  <c:v>35.00098987738906</c:v>
                </c:pt>
                <c:pt idx="26">
                  <c:v>36.401029472484623</c:v>
                </c:pt>
                <c:pt idx="27">
                  <c:v>37.801069067580187</c:v>
                </c:pt>
                <c:pt idx="28">
                  <c:v>39.20110866267575</c:v>
                </c:pt>
                <c:pt idx="29">
                  <c:v>40.601148257771307</c:v>
                </c:pt>
                <c:pt idx="30">
                  <c:v>42.00118785286687</c:v>
                </c:pt>
                <c:pt idx="31">
                  <c:v>43.401227447962434</c:v>
                </c:pt>
                <c:pt idx="32">
                  <c:v>44.801267043057997</c:v>
                </c:pt>
                <c:pt idx="33">
                  <c:v>46.201306638153561</c:v>
                </c:pt>
                <c:pt idx="34">
                  <c:v>47.601346233249124</c:v>
                </c:pt>
                <c:pt idx="35">
                  <c:v>49.001385828344688</c:v>
                </c:pt>
                <c:pt idx="36">
                  <c:v>50.401425423440244</c:v>
                </c:pt>
                <c:pt idx="37">
                  <c:v>51.801465018535808</c:v>
                </c:pt>
                <c:pt idx="38">
                  <c:v>53.201504613631371</c:v>
                </c:pt>
                <c:pt idx="39">
                  <c:v>54.601544208726935</c:v>
                </c:pt>
                <c:pt idx="40">
                  <c:v>56.001583803822498</c:v>
                </c:pt>
                <c:pt idx="41">
                  <c:v>57.401623398918062</c:v>
                </c:pt>
                <c:pt idx="42">
                  <c:v>58.801662994013618</c:v>
                </c:pt>
                <c:pt idx="43">
                  <c:v>60.201702589109182</c:v>
                </c:pt>
                <c:pt idx="44">
                  <c:v>61.601742184204745</c:v>
                </c:pt>
                <c:pt idx="45">
                  <c:v>63.001781779300309</c:v>
                </c:pt>
                <c:pt idx="46">
                  <c:v>64.401821374395865</c:v>
                </c:pt>
                <c:pt idx="47">
                  <c:v>65.801860969491429</c:v>
                </c:pt>
                <c:pt idx="48">
                  <c:v>67.201900564586992</c:v>
                </c:pt>
                <c:pt idx="49">
                  <c:v>68.601940159682556</c:v>
                </c:pt>
                <c:pt idx="50">
                  <c:v>70.00197975477812</c:v>
                </c:pt>
                <c:pt idx="51">
                  <c:v>71.402019349873683</c:v>
                </c:pt>
                <c:pt idx="52">
                  <c:v>72.802058944969247</c:v>
                </c:pt>
                <c:pt idx="53">
                  <c:v>74.20209854006481</c:v>
                </c:pt>
                <c:pt idx="54">
                  <c:v>75.602138135160374</c:v>
                </c:pt>
                <c:pt idx="55">
                  <c:v>77.002177730255937</c:v>
                </c:pt>
                <c:pt idx="56">
                  <c:v>78.402217325351501</c:v>
                </c:pt>
                <c:pt idx="57">
                  <c:v>79.802256920447064</c:v>
                </c:pt>
                <c:pt idx="58">
                  <c:v>81.202296515542614</c:v>
                </c:pt>
                <c:pt idx="59">
                  <c:v>82.602336110638177</c:v>
                </c:pt>
                <c:pt idx="60">
                  <c:v>84.002375705733741</c:v>
                </c:pt>
                <c:pt idx="61">
                  <c:v>85.402415300829304</c:v>
                </c:pt>
                <c:pt idx="62">
                  <c:v>86.802454895924868</c:v>
                </c:pt>
                <c:pt idx="63">
                  <c:v>88.202494491020431</c:v>
                </c:pt>
                <c:pt idx="64">
                  <c:v>89.602534086115995</c:v>
                </c:pt>
                <c:pt idx="65">
                  <c:v>91.002573681211558</c:v>
                </c:pt>
                <c:pt idx="66">
                  <c:v>92.402613276307122</c:v>
                </c:pt>
                <c:pt idx="67">
                  <c:v>93.802652871402685</c:v>
                </c:pt>
                <c:pt idx="68">
                  <c:v>95.202692466498249</c:v>
                </c:pt>
                <c:pt idx="69">
                  <c:v>96.602732061593812</c:v>
                </c:pt>
                <c:pt idx="70">
                  <c:v>98.002771656689376</c:v>
                </c:pt>
                <c:pt idx="71">
                  <c:v>99.402811251784925</c:v>
                </c:pt>
                <c:pt idx="72">
                  <c:v>100.80285084688049</c:v>
                </c:pt>
                <c:pt idx="73">
                  <c:v>102.20289044197605</c:v>
                </c:pt>
                <c:pt idx="74">
                  <c:v>103.60293003707162</c:v>
                </c:pt>
                <c:pt idx="75">
                  <c:v>105.00296963216718</c:v>
                </c:pt>
                <c:pt idx="76">
                  <c:v>106.40300922726274</c:v>
                </c:pt>
                <c:pt idx="77">
                  <c:v>107.80304882235831</c:v>
                </c:pt>
                <c:pt idx="78">
                  <c:v>109.20308841745387</c:v>
                </c:pt>
                <c:pt idx="79">
                  <c:v>110.60312801254943</c:v>
                </c:pt>
                <c:pt idx="80">
                  <c:v>112.003167607645</c:v>
                </c:pt>
                <c:pt idx="81">
                  <c:v>113.40320720274056</c:v>
                </c:pt>
                <c:pt idx="82">
                  <c:v>114.80324679783612</c:v>
                </c:pt>
                <c:pt idx="83">
                  <c:v>116.20328639293169</c:v>
                </c:pt>
                <c:pt idx="84">
                  <c:v>117.60332598802724</c:v>
                </c:pt>
                <c:pt idx="85">
                  <c:v>119.0033655831228</c:v>
                </c:pt>
                <c:pt idx="86">
                  <c:v>120.40340517821836</c:v>
                </c:pt>
                <c:pt idx="87">
                  <c:v>121.80344477331393</c:v>
                </c:pt>
                <c:pt idx="88">
                  <c:v>123.20348436840949</c:v>
                </c:pt>
                <c:pt idx="89">
                  <c:v>124.60352396350505</c:v>
                </c:pt>
                <c:pt idx="90">
                  <c:v>126.00356355860062</c:v>
                </c:pt>
                <c:pt idx="91">
                  <c:v>127.40360315369618</c:v>
                </c:pt>
                <c:pt idx="92">
                  <c:v>128.80364274879173</c:v>
                </c:pt>
                <c:pt idx="93">
                  <c:v>130.20368234388729</c:v>
                </c:pt>
                <c:pt idx="94">
                  <c:v>131.60372193898286</c:v>
                </c:pt>
                <c:pt idx="95">
                  <c:v>133.00376153407842</c:v>
                </c:pt>
                <c:pt idx="96">
                  <c:v>134.40380112917398</c:v>
                </c:pt>
                <c:pt idx="97">
                  <c:v>135.80384072426955</c:v>
                </c:pt>
                <c:pt idx="98">
                  <c:v>137.20388031936511</c:v>
                </c:pt>
                <c:pt idx="99">
                  <c:v>138.60391991446068</c:v>
                </c:pt>
                <c:pt idx="100">
                  <c:v>140.00395950955624</c:v>
                </c:pt>
              </c:numCache>
            </c:numRef>
          </c:xVal>
          <c:yVal>
            <c:numRef>
              <c:f>Ricker!$BH$2:$BH$102</c:f>
              <c:numCache>
                <c:formatCode>General</c:formatCode>
                <c:ptCount val="101"/>
                <c:pt idx="0">
                  <c:v>0</c:v>
                </c:pt>
                <c:pt idx="1">
                  <c:v>10.059321595175875</c:v>
                </c:pt>
                <c:pt idx="2">
                  <c:v>19.563119102045622</c:v>
                </c:pt>
                <c:pt idx="3">
                  <c:v>28.534401553308555</c:v>
                </c:pt>
                <c:pt idx="4">
                  <c:v>36.995330868745405</c:v>
                </c:pt>
                <c:pt idx="5">
                  <c:v>44.967251093747684</c:v>
                </c:pt>
                <c:pt idx="6">
                  <c:v>52.470716669031795</c:v>
                </c:pt>
                <c:pt idx="7">
                  <c:v>59.525519762747734</c:v>
                </c:pt>
                <c:pt idx="8">
                  <c:v>66.150716695207265</c:v>
                </c:pt>
                <c:pt idx="9">
                  <c:v>72.364653485502544</c:v>
                </c:pt>
                <c:pt idx="10">
                  <c:v>78.184990548360915</c:v>
                </c:pt>
                <c:pt idx="11">
                  <c:v>83.628726568686119</c:v>
                </c:pt>
                <c:pt idx="12">
                  <c:v>88.712221580368237</c:v>
                </c:pt>
                <c:pt idx="13">
                  <c:v>93.451219275103213</c:v>
                </c:pt>
                <c:pt idx="14">
                  <c:v>97.860868566148127</c:v>
                </c:pt>
                <c:pt idx="15">
                  <c:v>101.95574443114943</c:v>
                </c:pt>
                <c:pt idx="16">
                  <c:v>105.74986805741563</c:v>
                </c:pt>
                <c:pt idx="17">
                  <c:v>109.25672631226546</c:v>
                </c:pt>
                <c:pt idx="18">
                  <c:v>112.48929056036424</c:v>
                </c:pt>
                <c:pt idx="19">
                  <c:v>115.46003484926635</c:v>
                </c:pt>
                <c:pt idx="20">
                  <c:v>118.18095348370647</c:v>
                </c:pt>
                <c:pt idx="21">
                  <c:v>120.66357800853139</c:v>
                </c:pt>
                <c:pt idx="22">
                  <c:v>122.91899361952953</c:v>
                </c:pt>
                <c:pt idx="23">
                  <c:v>124.95785502080504</c:v>
                </c:pt>
                <c:pt idx="24">
                  <c:v>126.79040174674756</c:v>
                </c:pt>
                <c:pt idx="25">
                  <c:v>128.42647296607555</c:v>
                </c:pt>
                <c:pt idx="26">
                  <c:v>129.87552178487314</c:v>
                </c:pt>
                <c:pt idx="27">
                  <c:v>131.14662906500109</c:v>
                </c:pt>
                <c:pt idx="28">
                  <c:v>132.24851677374053</c:v>
                </c:pt>
                <c:pt idx="29">
                  <c:v>133.18956088002042</c:v>
                </c:pt>
                <c:pt idx="30">
                  <c:v>133.97780381209111</c:v>
                </c:pt>
                <c:pt idx="31">
                  <c:v>134.62096649102952</c:v>
                </c:pt>
                <c:pt idx="32">
                  <c:v>135.12645995400291</c:v>
                </c:pt>
                <c:pt idx="33">
                  <c:v>135.50139658077165</c:v>
                </c:pt>
                <c:pt idx="34">
                  <c:v>135.75260093647989</c:v>
                </c:pt>
                <c:pt idx="35">
                  <c:v>135.8866202433648</c:v>
                </c:pt>
                <c:pt idx="36">
                  <c:v>135.90973449361098</c:v>
                </c:pt>
                <c:pt idx="37">
                  <c:v>135.82796621518244</c:v>
                </c:pt>
                <c:pt idx="38">
                  <c:v>135.64708990208706</c:v>
                </c:pt>
                <c:pt idx="39">
                  <c:v>135.37264112015853</c:v>
                </c:pt>
                <c:pt idx="40">
                  <c:v>135.00992529908572</c:v>
                </c:pt>
                <c:pt idx="41">
                  <c:v>134.56402622107296</c:v>
                </c:pt>
                <c:pt idx="42">
                  <c:v>134.03981421618246</c:v>
                </c:pt>
                <c:pt idx="43">
                  <c:v>133.4419540740839</c:v>
                </c:pt>
                <c:pt idx="44">
                  <c:v>132.77491268162521</c:v>
                </c:pt>
                <c:pt idx="45">
                  <c:v>132.04296639533263</c:v>
                </c:pt>
                <c:pt idx="46">
                  <c:v>131.25020815765646</c:v>
                </c:pt>
                <c:pt idx="47">
                  <c:v>130.40055436549176</c:v>
                </c:pt>
                <c:pt idx="48">
                  <c:v>129.49775149922999</c:v>
                </c:pt>
                <c:pt idx="49">
                  <c:v>128.54538252032827</c:v>
                </c:pt>
                <c:pt idx="50">
                  <c:v>127.54687304512659</c:v>
                </c:pt>
                <c:pt idx="51">
                  <c:v>126.50549730239101</c:v>
                </c:pt>
                <c:pt idx="52">
                  <c:v>125.42438388181958</c:v>
                </c:pt>
                <c:pt idx="53">
                  <c:v>124.30652128051318</c:v>
                </c:pt>
                <c:pt idx="54">
                  <c:v>123.1547632541849</c:v>
                </c:pt>
                <c:pt idx="55">
                  <c:v>121.97183397966309</c:v>
                </c:pt>
                <c:pt idx="56">
                  <c:v>120.76033303502898</c:v>
                </c:pt>
                <c:pt idx="57">
                  <c:v>119.52274020352378</c:v>
                </c:pt>
                <c:pt idx="58">
                  <c:v>118.26142010716086</c:v>
                </c:pt>
                <c:pt idx="59">
                  <c:v>116.97862667578423</c:v>
                </c:pt>
                <c:pt idx="60">
                  <c:v>115.67650745712852</c:v>
                </c:pt>
                <c:pt idx="61">
                  <c:v>114.35710777325322</c:v>
                </c:pt>
                <c:pt idx="62">
                  <c:v>113.02237472854917</c:v>
                </c:pt>
                <c:pt idx="63">
                  <c:v>111.67416107434504</c:v>
                </c:pt>
                <c:pt idx="64">
                  <c:v>110.31422893497752</c:v>
                </c:pt>
                <c:pt idx="65">
                  <c:v>108.94425340002844</c:v>
                </c:pt>
                <c:pt idx="66">
                  <c:v>107.56582598728002</c:v>
                </c:pt>
                <c:pt idx="67">
                  <c:v>106.18045798078771</c:v>
                </c:pt>
                <c:pt idx="68">
                  <c:v>104.78958364832792</c:v>
                </c:pt>
                <c:pt idx="69">
                  <c:v>103.39456334233638</c:v>
                </c:pt>
                <c:pt idx="70">
                  <c:v>101.99668648831846</c:v>
                </c:pt>
                <c:pt idx="71">
                  <c:v>100.5971744645816</c:v>
                </c:pt>
                <c:pt idx="72">
                  <c:v>99.197183377012763</c:v>
                </c:pt>
                <c:pt idx="73">
                  <c:v>97.797806732501741</c:v>
                </c:pt>
                <c:pt idx="74">
                  <c:v>96.400078014491712</c:v>
                </c:pt>
                <c:pt idx="75">
                  <c:v>95.004973164023752</c:v>
                </c:pt>
                <c:pt idx="76">
                  <c:v>93.613412969530842</c:v>
                </c:pt>
                <c:pt idx="77">
                  <c:v>92.226265368528686</c:v>
                </c:pt>
                <c:pt idx="78">
                  <c:v>90.844347664247238</c:v>
                </c:pt>
                <c:pt idx="79">
                  <c:v>89.468428660144625</c:v>
                </c:pt>
                <c:pt idx="80">
                  <c:v>88.099230715149176</c:v>
                </c:pt>
                <c:pt idx="81">
                  <c:v>86.737431722379384</c:v>
                </c:pt>
                <c:pt idx="82">
                  <c:v>85.383667014000764</c:v>
                </c:pt>
                <c:pt idx="83">
                  <c:v>84.038531194790352</c:v>
                </c:pt>
                <c:pt idx="84">
                  <c:v>82.702579906892865</c:v>
                </c:pt>
                <c:pt idx="85">
                  <c:v>81.376331528171264</c:v>
                </c:pt>
                <c:pt idx="86">
                  <c:v>80.060268806473289</c:v>
                </c:pt>
                <c:pt idx="87">
                  <c:v>78.754840432057321</c:v>
                </c:pt>
                <c:pt idx="88">
                  <c:v>77.460462550347728</c:v>
                </c:pt>
                <c:pt idx="89">
                  <c:v>76.177520217115429</c:v>
                </c:pt>
                <c:pt idx="90">
                  <c:v>74.906368798110037</c:v>
                </c:pt>
                <c:pt idx="91">
                  <c:v>73.647335315101927</c:v>
                </c:pt>
                <c:pt idx="92">
                  <c:v>72.400719740226023</c:v>
                </c:pt>
                <c:pt idx="93">
                  <c:v>71.166796240456662</c:v>
                </c:pt>
                <c:pt idx="94">
                  <c:v>69.945814373980497</c:v>
                </c:pt>
                <c:pt idx="95">
                  <c:v>68.73800024017487</c:v>
                </c:pt>
                <c:pt idx="96">
                  <c:v>67.543557584841494</c:v>
                </c:pt>
                <c:pt idx="97">
                  <c:v>66.362668862290192</c:v>
                </c:pt>
                <c:pt idx="98">
                  <c:v>65.195496255812444</c:v>
                </c:pt>
                <c:pt idx="99">
                  <c:v>64.042182658033042</c:v>
                </c:pt>
                <c:pt idx="100">
                  <c:v>62.902852612577838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7E4-4F74-95BF-F02A0A49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84560"/>
        <c:axId val="635674992"/>
      </c:scatterChart>
      <c:valAx>
        <c:axId val="63568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74992"/>
        <c:crosses val="autoZero"/>
        <c:crossBetween val="midCat"/>
      </c:valAx>
      <c:valAx>
        <c:axId val="6356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568456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accent6">
              <a:lumMod val="40000"/>
              <a:lumOff val="60000"/>
            </a:schemeClr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Valori della successione</a:t>
            </a:r>
          </a:p>
        </c:rich>
      </c:tx>
      <c:layout>
        <c:manualLayout>
          <c:xMode val="edge"/>
          <c:yMode val="edge"/>
          <c:x val="0.15416898921388728"/>
          <c:y val="3.6251844705089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Ricker!$AQ$3:$AQ$53</c:f>
              <c:numCache>
                <c:formatCode>General</c:formatCode>
                <c:ptCount val="51"/>
                <c:pt idx="0">
                  <c:v>34</c:v>
                </c:pt>
                <c:pt idx="1">
                  <c:v>127.27632682686929</c:v>
                </c:pt>
                <c:pt idx="2">
                  <c:v>73.761284086510216</c:v>
                </c:pt>
                <c:pt idx="3">
                  <c:v>124.66227817831098</c:v>
                </c:pt>
                <c:pt idx="4">
                  <c:v>76.123935532710448</c:v>
                </c:pt>
                <c:pt idx="5">
                  <c:v>122.71738541802111</c:v>
                </c:pt>
                <c:pt idx="6">
                  <c:v>77.908598366906233</c:v>
                </c:pt>
                <c:pt idx="7">
                  <c:v>121.19058104069134</c:v>
                </c:pt>
                <c:pt idx="8">
                  <c:v>79.324952257986226</c:v>
                </c:pt>
                <c:pt idx="9">
                  <c:v>119.94744523258923</c:v>
                </c:pt>
                <c:pt idx="10">
                  <c:v>80.487732845841663</c:v>
                </c:pt>
                <c:pt idx="11">
                  <c:v>118.90800523464704</c:v>
                </c:pt>
                <c:pt idx="12">
                  <c:v>81.466347771332124</c:v>
                </c:pt>
                <c:pt idx="13">
                  <c:v>118.02105830646859</c:v>
                </c:pt>
                <c:pt idx="14">
                  <c:v>82.305826631078929</c:v>
                </c:pt>
                <c:pt idx="15">
                  <c:v>117.25198889233005</c:v>
                </c:pt>
                <c:pt idx="16">
                  <c:v>83.036941921695984</c:v>
                </c:pt>
                <c:pt idx="17">
                  <c:v>116.57638853798919</c:v>
                </c:pt>
                <c:pt idx="18">
                  <c:v>83.681588484063553</c:v>
                </c:pt>
                <c:pt idx="19">
                  <c:v>115.97645696335638</c:v>
                </c:pt>
                <c:pt idx="20">
                  <c:v>84.255855982546379</c:v>
                </c:pt>
                <c:pt idx="21">
                  <c:v>115.4388502131265</c:v>
                </c:pt>
                <c:pt idx="22">
                  <c:v>84.771885601992921</c:v>
                </c:pt>
                <c:pt idx="23">
                  <c:v>114.95333208850343</c:v>
                </c:pt>
                <c:pt idx="24">
                  <c:v>85.239044386057557</c:v>
                </c:pt>
                <c:pt idx="25">
                  <c:v>114.5118955178574</c:v>
                </c:pt>
                <c:pt idx="26">
                  <c:v>85.664696527269641</c:v>
                </c:pt>
                <c:pt idx="27">
                  <c:v>114.10817108633836</c:v>
                </c:pt>
                <c:pt idx="28">
                  <c:v>86.054726279479681</c:v>
                </c:pt>
                <c:pt idx="29">
                  <c:v>113.73701760411055</c:v>
                </c:pt>
                <c:pt idx="30">
                  <c:v>86.413902227978681</c:v>
                </c:pt>
                <c:pt idx="31">
                  <c:v>113.39423176419382</c:v>
                </c:pt>
                <c:pt idx="32">
                  <c:v>86.746137074861124</c:v>
                </c:pt>
                <c:pt idx="33">
                  <c:v>113.07633786359261</c:v>
                </c:pt>
                <c:pt idx="34">
                  <c:v>87.054676752453574</c:v>
                </c:pt>
                <c:pt idx="35">
                  <c:v>112.78043265219243</c:v>
                </c:pt>
                <c:pt idx="36">
                  <c:v>87.342240607148625</c:v>
                </c:pt>
                <c:pt idx="37">
                  <c:v>112.5040689499176</c:v>
                </c:pt>
                <c:pt idx="38">
                  <c:v>87.611127001043286</c:v>
                </c:pt>
                <c:pt idx="39">
                  <c:v>112.24516704475806</c:v>
                </c:pt>
                <c:pt idx="40">
                  <c:v>87.86329401855734</c:v>
                </c:pt>
                <c:pt idx="41">
                  <c:v>112.00194633650399</c:v>
                </c:pt>
                <c:pt idx="42">
                  <c:v>88.100421953879973</c:v>
                </c:pt>
                <c:pt idx="43">
                  <c:v>111.77287196072099</c:v>
                </c:pt>
                <c:pt idx="44">
                  <c:v>88.323962265186239</c:v>
                </c:pt>
                <c:pt idx="45">
                  <c:v>111.55661265066944</c:v>
                </c:pt>
                <c:pt idx="46">
                  <c:v>88.535176339868627</c:v>
                </c:pt>
                <c:pt idx="47">
                  <c:v>111.3520071362063</c:v>
                </c:pt>
                <c:pt idx="48">
                  <c:v>88.735166493757319</c:v>
                </c:pt>
                <c:pt idx="49">
                  <c:v>111.15803710274371</c:v>
                </c:pt>
                <c:pt idx="50">
                  <c:v>88.924900984143861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C-449B-BA05-63B06D80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965264"/>
        <c:axId val="669965680"/>
      </c:lineChart>
      <c:catAx>
        <c:axId val="66996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9965680"/>
        <c:crosses val="autoZero"/>
        <c:auto val="1"/>
        <c:lblAlgn val="ctr"/>
        <c:lblOffset val="100"/>
        <c:noMultiLvlLbl val="0"/>
      </c:catAx>
      <c:valAx>
        <c:axId val="6699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996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422627</xdr:colOff>
      <xdr:row>0</xdr:row>
      <xdr:rowOff>181328</xdr:rowOff>
    </xdr:from>
    <xdr:to>
      <xdr:col>14</xdr:col>
      <xdr:colOff>585610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CDE77E-9BFF-4029-9D46-51866873B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422627</xdr:colOff>
      <xdr:row>0</xdr:row>
      <xdr:rowOff>181328</xdr:rowOff>
    </xdr:from>
    <xdr:to>
      <xdr:col>14</xdr:col>
      <xdr:colOff>585610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3202718-183F-24EB-F0D2-AE4E85BD9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182787</xdr:rowOff>
    </xdr:from>
    <xdr:to>
      <xdr:col>18</xdr:col>
      <xdr:colOff>36060</xdr:colOff>
      <xdr:row>17</xdr:row>
      <xdr:rowOff>38325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4FE88-3361-404B-954F-1DA5D3338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11337</xdr:rowOff>
    </xdr:from>
    <xdr:to>
      <xdr:col>33</xdr:col>
      <xdr:colOff>17010</xdr:colOff>
      <xdr:row>17</xdr:row>
      <xdr:rowOff>51025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96311DE-A174-8B52-0314-117B100AD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18710</xdr:colOff>
      <xdr:row>0</xdr:row>
      <xdr:rowOff>179047</xdr:rowOff>
    </xdr:from>
    <xdr:to>
      <xdr:col>18</xdr:col>
      <xdr:colOff>145710</xdr:colOff>
      <xdr:row>17</xdr:row>
      <xdr:rowOff>17008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11304D4-63BA-C087-9F5B-BE8356D7C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15648</xdr:colOff>
      <xdr:row>1</xdr:row>
      <xdr:rowOff>6349</xdr:rowOff>
    </xdr:from>
    <xdr:to>
      <xdr:col>29</xdr:col>
      <xdr:colOff>228599</xdr:colOff>
      <xdr:row>17</xdr:row>
      <xdr:rowOff>165100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47F6140-34DD-46F6-B60C-135B007E5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304460</xdr:colOff>
      <xdr:row>0</xdr:row>
      <xdr:rowOff>177800</xdr:rowOff>
    </xdr:from>
    <xdr:to>
      <xdr:col>16</xdr:col>
      <xdr:colOff>139700</xdr:colOff>
      <xdr:row>17</xdr:row>
      <xdr:rowOff>152400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699622C-98A9-4284-81D2-3CC3B1481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15648</xdr:colOff>
      <xdr:row>1</xdr:row>
      <xdr:rowOff>19049</xdr:rowOff>
    </xdr:from>
    <xdr:to>
      <xdr:col>29</xdr:col>
      <xdr:colOff>228599</xdr:colOff>
      <xdr:row>17</xdr:row>
      <xdr:rowOff>177800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837C577-C4DB-4710-A6B1-D9AB16EFA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304460</xdr:colOff>
      <xdr:row>0</xdr:row>
      <xdr:rowOff>177800</xdr:rowOff>
    </xdr:from>
    <xdr:to>
      <xdr:col>16</xdr:col>
      <xdr:colOff>139700</xdr:colOff>
      <xdr:row>17</xdr:row>
      <xdr:rowOff>152400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3CC3D5F-8425-45FE-9A0E-38FAD1833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82551</xdr:colOff>
      <xdr:row>0</xdr:row>
      <xdr:rowOff>88900</xdr:rowOff>
    </xdr:from>
    <xdr:to>
      <xdr:col>12</xdr:col>
      <xdr:colOff>254000</xdr:colOff>
      <xdr:row>20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39E348-217C-437F-A9CF-6DE6D760C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473075</xdr:colOff>
      <xdr:row>0</xdr:row>
      <xdr:rowOff>142875</xdr:rowOff>
    </xdr:from>
    <xdr:to>
      <xdr:col>20</xdr:col>
      <xdr:colOff>168275</xdr:colOff>
      <xdr:row>15</xdr:row>
      <xdr:rowOff>85725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1A1A928-2C0B-C9B7-D43B-1C004C74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0</xdr:row>
      <xdr:rowOff>88900</xdr:rowOff>
    </xdr:from>
    <xdr:to>
      <xdr:col>12</xdr:col>
      <xdr:colOff>393700</xdr:colOff>
      <xdr:row>20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D13E55C-F7C1-4094-8001-648397835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473075</xdr:colOff>
      <xdr:row>0</xdr:row>
      <xdr:rowOff>142875</xdr:rowOff>
    </xdr:from>
    <xdr:to>
      <xdr:col>20</xdr:col>
      <xdr:colOff>168275</xdr:colOff>
      <xdr:row>15</xdr:row>
      <xdr:rowOff>85725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69ED56C-2B83-475F-9C49-A1F3AD72D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82551</xdr:colOff>
      <xdr:row>0</xdr:row>
      <xdr:rowOff>88900</xdr:rowOff>
    </xdr:from>
    <xdr:to>
      <xdr:col>16</xdr:col>
      <xdr:colOff>482601</xdr:colOff>
      <xdr:row>20</xdr:row>
      <xdr:rowOff>177800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8EEF2BC-03D5-25FF-69D3-1BE1F57EA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32FC-1654-4784-9995-EABB288FF8FD}">
  <dimension ref="A1:E131"/>
  <sheetViews>
    <sheetView workbookViewId="0">
      <selection activeCell="E2" sqref="E2"/>
    </sheetView>
  </sheetViews>
  <sheetFormatPr defaultRowHeight="14.5" x14ac:dyDescent="0.35"/>
  <sheetData>
    <row r="1" spans="2:5" x14ac:dyDescent="0.35">
      <c r="B1" s="10" t="s">
        <v>87</v>
      </c>
      <c r="C1" s="10"/>
      <c r="D1" s="10" t="s">
        <v>88</v>
      </c>
      <c r="E1" s="10">
        <v>1000</v>
      </c>
    </row>
    <row r="2" spans="2:5" x14ac:dyDescent="0.35">
      <c r="B2" s="27" t="s">
        <v>83</v>
      </c>
      <c r="C2" s="26"/>
      <c r="D2" s="26"/>
      <c r="E2" s="31">
        <v>0.01</v>
      </c>
    </row>
    <row r="3" spans="2:5" x14ac:dyDescent="0.35">
      <c r="B3" s="28" t="s">
        <v>84</v>
      </c>
      <c r="C3" s="27"/>
      <c r="D3" s="27"/>
      <c r="E3" s="32">
        <v>1E-3</v>
      </c>
    </row>
    <row r="4" spans="2:5" x14ac:dyDescent="0.35">
      <c r="B4" s="10"/>
      <c r="C4" s="30"/>
      <c r="D4" s="10"/>
      <c r="E4" s="29"/>
    </row>
    <row r="5" spans="2:5" x14ac:dyDescent="0.35">
      <c r="B5" s="10" t="s">
        <v>85</v>
      </c>
      <c r="C5" s="15">
        <v>0</v>
      </c>
      <c r="D5" s="10" t="s">
        <v>86</v>
      </c>
      <c r="E5" s="17">
        <v>1</v>
      </c>
    </row>
    <row r="6" spans="2:5" x14ac:dyDescent="0.35">
      <c r="C6" s="1"/>
      <c r="E6" s="1"/>
    </row>
    <row r="7" spans="2:5" x14ac:dyDescent="0.35">
      <c r="C7" s="1"/>
      <c r="E7" s="1"/>
    </row>
    <row r="8" spans="2:5" x14ac:dyDescent="0.35">
      <c r="C8" s="1"/>
      <c r="E8" s="1"/>
    </row>
    <row r="9" spans="2:5" x14ac:dyDescent="0.35">
      <c r="C9" s="1"/>
      <c r="E9" s="1"/>
    </row>
    <row r="10" spans="2:5" x14ac:dyDescent="0.35">
      <c r="C10" s="1"/>
      <c r="E10" s="1"/>
    </row>
    <row r="11" spans="2:5" x14ac:dyDescent="0.35">
      <c r="C11" s="1"/>
      <c r="E11" s="1"/>
    </row>
    <row r="12" spans="2:5" x14ac:dyDescent="0.35">
      <c r="C12" s="1"/>
      <c r="E12" s="1"/>
    </row>
    <row r="13" spans="2:5" x14ac:dyDescent="0.35">
      <c r="C13" s="1"/>
      <c r="E13" s="1"/>
    </row>
    <row r="14" spans="2:5" x14ac:dyDescent="0.35">
      <c r="C14" s="1"/>
      <c r="E14" s="1"/>
    </row>
    <row r="15" spans="2:5" x14ac:dyDescent="0.35">
      <c r="C15" s="1"/>
      <c r="E15" s="1"/>
    </row>
    <row r="16" spans="2:5" x14ac:dyDescent="0.35">
      <c r="C16" s="1"/>
      <c r="E16" s="1"/>
    </row>
    <row r="17" spans="1:5" x14ac:dyDescent="0.35">
      <c r="C17" s="1"/>
      <c r="E17" s="1"/>
    </row>
    <row r="18" spans="1:5" x14ac:dyDescent="0.35">
      <c r="C18" s="1"/>
      <c r="E18" s="1"/>
    </row>
    <row r="19" spans="1:5" x14ac:dyDescent="0.35">
      <c r="C19" s="1"/>
      <c r="E19" s="1"/>
    </row>
    <row r="20" spans="1:5" x14ac:dyDescent="0.35">
      <c r="C20" s="1"/>
      <c r="E20" s="1"/>
    </row>
    <row r="21" spans="1:5" x14ac:dyDescent="0.35">
      <c r="C21" s="1"/>
      <c r="E21" s="1"/>
    </row>
    <row r="22" spans="1:5" x14ac:dyDescent="0.35">
      <c r="C22" s="1"/>
      <c r="E22" s="1"/>
    </row>
    <row r="23" spans="1:5" x14ac:dyDescent="0.35">
      <c r="C23" s="1"/>
      <c r="E23" s="1"/>
    </row>
    <row r="24" spans="1:5" x14ac:dyDescent="0.35">
      <c r="C24" s="1"/>
      <c r="E24" s="1"/>
    </row>
    <row r="25" spans="1:5" x14ac:dyDescent="0.35">
      <c r="C25" s="1"/>
      <c r="E25" s="1"/>
    </row>
    <row r="26" spans="1:5" x14ac:dyDescent="0.35">
      <c r="C26" s="1"/>
      <c r="E26" s="1"/>
    </row>
    <row r="27" spans="1:5" x14ac:dyDescent="0.35">
      <c r="C27" s="1"/>
      <c r="E27" s="1"/>
    </row>
    <row r="28" spans="1:5" x14ac:dyDescent="0.35">
      <c r="C28" s="1"/>
      <c r="E28" s="1"/>
    </row>
    <row r="29" spans="1:5" x14ac:dyDescent="0.35">
      <c r="C29" s="1"/>
      <c r="E29" s="1"/>
    </row>
    <row r="30" spans="1:5" x14ac:dyDescent="0.35">
      <c r="A30" s="33" t="s">
        <v>100</v>
      </c>
      <c r="B30" s="33"/>
      <c r="C30" s="42"/>
      <c r="D30" s="33"/>
      <c r="E30" s="1"/>
    </row>
    <row r="31" spans="1:5" x14ac:dyDescent="0.35">
      <c r="A31" s="33"/>
      <c r="B31" s="33"/>
      <c r="C31" s="33" t="s">
        <v>8</v>
      </c>
      <c r="D31" s="33" t="s">
        <v>9</v>
      </c>
    </row>
    <row r="32" spans="1:5" x14ac:dyDescent="0.35">
      <c r="A32" s="33">
        <v>1</v>
      </c>
      <c r="B32" s="33">
        <f>$C$5+($E$5-$C$5)/100*A32</f>
        <v>0.01</v>
      </c>
      <c r="C32" s="33">
        <f>$E$1*(1+$E$2*B32)</f>
        <v>1000.1</v>
      </c>
      <c r="D32" s="33">
        <f>$E$1*(1+$E$3)^B32</f>
        <v>1000.009995053281</v>
      </c>
    </row>
    <row r="33" spans="1:4" x14ac:dyDescent="0.35">
      <c r="A33" s="33">
        <v>2</v>
      </c>
      <c r="B33" s="33">
        <f t="shared" ref="B33:B96" si="0">$C$5+($E$5-$C$5)/100*A33</f>
        <v>0.02</v>
      </c>
      <c r="C33" s="33">
        <f t="shared" ref="C33:C96" si="1">$E$1*(1+$E$2*B33)</f>
        <v>1000.1999999999999</v>
      </c>
      <c r="D33" s="33">
        <f t="shared" ref="D33:D96" si="2">$E$1*(1+$E$3)^B33</f>
        <v>1000.0199902064633</v>
      </c>
    </row>
    <row r="34" spans="1:4" x14ac:dyDescent="0.35">
      <c r="A34" s="33">
        <v>3</v>
      </c>
      <c r="B34" s="33">
        <f t="shared" si="0"/>
        <v>0.03</v>
      </c>
      <c r="C34" s="33">
        <f t="shared" si="1"/>
        <v>1000.3</v>
      </c>
      <c r="D34" s="33">
        <f t="shared" si="2"/>
        <v>1000.0299854595473</v>
      </c>
    </row>
    <row r="35" spans="1:4" x14ac:dyDescent="0.35">
      <c r="A35" s="33">
        <v>4</v>
      </c>
      <c r="B35" s="33">
        <f t="shared" si="0"/>
        <v>0.04</v>
      </c>
      <c r="C35" s="33">
        <f t="shared" si="1"/>
        <v>1000.4</v>
      </c>
      <c r="D35" s="33">
        <f t="shared" si="2"/>
        <v>1000.0399808125346</v>
      </c>
    </row>
    <row r="36" spans="1:4" x14ac:dyDescent="0.35">
      <c r="A36" s="33">
        <v>5</v>
      </c>
      <c r="B36" s="33">
        <f t="shared" si="0"/>
        <v>0.05</v>
      </c>
      <c r="C36" s="33">
        <f t="shared" si="1"/>
        <v>1000.5</v>
      </c>
      <c r="D36" s="33">
        <f t="shared" si="2"/>
        <v>1000.049976265426</v>
      </c>
    </row>
    <row r="37" spans="1:4" x14ac:dyDescent="0.35">
      <c r="A37" s="33">
        <v>6</v>
      </c>
      <c r="B37" s="33">
        <f t="shared" si="0"/>
        <v>0.06</v>
      </c>
      <c r="C37" s="33">
        <f t="shared" si="1"/>
        <v>1000.5999999999999</v>
      </c>
      <c r="D37" s="33">
        <f t="shared" si="2"/>
        <v>1000.0599718182226</v>
      </c>
    </row>
    <row r="38" spans="1:4" x14ac:dyDescent="0.35">
      <c r="A38" s="33">
        <v>7</v>
      </c>
      <c r="B38" s="33">
        <f t="shared" si="0"/>
        <v>7.0000000000000007E-2</v>
      </c>
      <c r="C38" s="33">
        <f t="shared" si="1"/>
        <v>1000.6999999999999</v>
      </c>
      <c r="D38" s="33">
        <f t="shared" si="2"/>
        <v>1000.0699674709252</v>
      </c>
    </row>
    <row r="39" spans="1:4" x14ac:dyDescent="0.35">
      <c r="A39" s="33">
        <v>8</v>
      </c>
      <c r="B39" s="33">
        <f t="shared" si="0"/>
        <v>0.08</v>
      </c>
      <c r="C39" s="33">
        <f t="shared" si="1"/>
        <v>1000.8</v>
      </c>
      <c r="D39" s="33">
        <f t="shared" si="2"/>
        <v>1000.0799632235348</v>
      </c>
    </row>
    <row r="40" spans="1:4" x14ac:dyDescent="0.35">
      <c r="A40" s="33">
        <v>9</v>
      </c>
      <c r="B40" s="33">
        <f t="shared" si="0"/>
        <v>0.09</v>
      </c>
      <c r="C40" s="33">
        <f t="shared" si="1"/>
        <v>1000.8999999999999</v>
      </c>
      <c r="D40" s="33">
        <f t="shared" si="2"/>
        <v>1000.0899590760525</v>
      </c>
    </row>
    <row r="41" spans="1:4" x14ac:dyDescent="0.35">
      <c r="A41" s="33">
        <v>10</v>
      </c>
      <c r="B41" s="33">
        <f t="shared" si="0"/>
        <v>0.1</v>
      </c>
      <c r="C41" s="33">
        <f t="shared" si="1"/>
        <v>1000.9999999999999</v>
      </c>
      <c r="D41" s="33">
        <f t="shared" si="2"/>
        <v>1000.0999550284793</v>
      </c>
    </row>
    <row r="42" spans="1:4" x14ac:dyDescent="0.35">
      <c r="A42" s="33">
        <v>11</v>
      </c>
      <c r="B42" s="33">
        <f t="shared" si="0"/>
        <v>0.11</v>
      </c>
      <c r="C42" s="33">
        <f t="shared" si="1"/>
        <v>1001.1000000000001</v>
      </c>
      <c r="D42" s="33">
        <f t="shared" si="2"/>
        <v>1000.1099510808162</v>
      </c>
    </row>
    <row r="43" spans="1:4" x14ac:dyDescent="0.35">
      <c r="A43" s="33">
        <v>12</v>
      </c>
      <c r="B43" s="33">
        <f t="shared" si="0"/>
        <v>0.12</v>
      </c>
      <c r="C43" s="33">
        <f t="shared" si="1"/>
        <v>1001.2</v>
      </c>
      <c r="D43" s="33">
        <f t="shared" si="2"/>
        <v>1000.1199472330642</v>
      </c>
    </row>
    <row r="44" spans="1:4" x14ac:dyDescent="0.35">
      <c r="A44" s="33">
        <v>13</v>
      </c>
      <c r="B44" s="33">
        <f t="shared" si="0"/>
        <v>0.13</v>
      </c>
      <c r="C44" s="33">
        <f t="shared" si="1"/>
        <v>1001.3000000000001</v>
      </c>
      <c r="D44" s="33">
        <f t="shared" si="2"/>
        <v>1000.1299434852242</v>
      </c>
    </row>
    <row r="45" spans="1:4" x14ac:dyDescent="0.35">
      <c r="A45" s="33">
        <v>14</v>
      </c>
      <c r="B45" s="33">
        <f t="shared" si="0"/>
        <v>0.14000000000000001</v>
      </c>
      <c r="C45" s="33">
        <f t="shared" si="1"/>
        <v>1001.4000000000001</v>
      </c>
      <c r="D45" s="33">
        <f t="shared" si="2"/>
        <v>1000.1399398372972</v>
      </c>
    </row>
    <row r="46" spans="1:4" x14ac:dyDescent="0.35">
      <c r="A46" s="33">
        <v>15</v>
      </c>
      <c r="B46" s="33">
        <f t="shared" si="0"/>
        <v>0.15</v>
      </c>
      <c r="C46" s="33">
        <f t="shared" si="1"/>
        <v>1001.5</v>
      </c>
      <c r="D46" s="33">
        <f t="shared" si="2"/>
        <v>1000.1499362892845</v>
      </c>
    </row>
    <row r="47" spans="1:4" x14ac:dyDescent="0.35">
      <c r="A47" s="33">
        <v>16</v>
      </c>
      <c r="B47" s="33">
        <f t="shared" si="0"/>
        <v>0.16</v>
      </c>
      <c r="C47" s="33">
        <f t="shared" si="1"/>
        <v>1001.6</v>
      </c>
      <c r="D47" s="33">
        <f t="shared" si="2"/>
        <v>1000.1599328411868</v>
      </c>
    </row>
    <row r="48" spans="1:4" x14ac:dyDescent="0.35">
      <c r="A48" s="33">
        <v>17</v>
      </c>
      <c r="B48" s="33">
        <f t="shared" si="0"/>
        <v>0.17</v>
      </c>
      <c r="C48" s="33">
        <f t="shared" si="1"/>
        <v>1001.7</v>
      </c>
      <c r="D48" s="33">
        <f t="shared" si="2"/>
        <v>1000.169929493005</v>
      </c>
    </row>
    <row r="49" spans="1:4" x14ac:dyDescent="0.35">
      <c r="A49" s="33">
        <v>18</v>
      </c>
      <c r="B49" s="33">
        <f t="shared" si="0"/>
        <v>0.18</v>
      </c>
      <c r="C49" s="33">
        <f t="shared" si="1"/>
        <v>1001.8000000000001</v>
      </c>
      <c r="D49" s="33">
        <f t="shared" si="2"/>
        <v>1000.1799262447404</v>
      </c>
    </row>
    <row r="50" spans="1:4" x14ac:dyDescent="0.35">
      <c r="A50" s="33">
        <v>19</v>
      </c>
      <c r="B50" s="33">
        <f t="shared" si="0"/>
        <v>0.19</v>
      </c>
      <c r="C50" s="33">
        <f t="shared" si="1"/>
        <v>1001.9</v>
      </c>
      <c r="D50" s="33">
        <f t="shared" si="2"/>
        <v>1000.189923096394</v>
      </c>
    </row>
    <row r="51" spans="1:4" x14ac:dyDescent="0.35">
      <c r="A51" s="33">
        <v>20</v>
      </c>
      <c r="B51" s="33">
        <f t="shared" si="0"/>
        <v>0.2</v>
      </c>
      <c r="C51" s="33">
        <f t="shared" si="1"/>
        <v>1002</v>
      </c>
      <c r="D51" s="33">
        <f t="shared" si="2"/>
        <v>1000.1999200479663</v>
      </c>
    </row>
    <row r="52" spans="1:4" x14ac:dyDescent="0.35">
      <c r="A52" s="33">
        <v>21</v>
      </c>
      <c r="B52" s="33">
        <f t="shared" si="0"/>
        <v>0.21</v>
      </c>
      <c r="C52" s="33">
        <f t="shared" si="1"/>
        <v>1002.1</v>
      </c>
      <c r="D52" s="33">
        <f t="shared" si="2"/>
        <v>1000.2099170994589</v>
      </c>
    </row>
    <row r="53" spans="1:4" x14ac:dyDescent="0.35">
      <c r="A53" s="33">
        <v>22</v>
      </c>
      <c r="B53" s="33">
        <f t="shared" si="0"/>
        <v>0.22</v>
      </c>
      <c r="C53" s="33">
        <f t="shared" si="1"/>
        <v>1002.1999999999999</v>
      </c>
      <c r="D53" s="33">
        <f t="shared" si="2"/>
        <v>1000.2199142508725</v>
      </c>
    </row>
    <row r="54" spans="1:4" x14ac:dyDescent="0.35">
      <c r="A54" s="33">
        <v>23</v>
      </c>
      <c r="B54" s="33">
        <f t="shared" si="0"/>
        <v>0.23</v>
      </c>
      <c r="C54" s="33">
        <f t="shared" si="1"/>
        <v>1002.3</v>
      </c>
      <c r="D54" s="33">
        <f t="shared" si="2"/>
        <v>1000.2299115022084</v>
      </c>
    </row>
    <row r="55" spans="1:4" x14ac:dyDescent="0.35">
      <c r="A55" s="33">
        <v>24</v>
      </c>
      <c r="B55" s="33">
        <f t="shared" si="0"/>
        <v>0.24</v>
      </c>
      <c r="C55" s="33">
        <f t="shared" si="1"/>
        <v>1002.4</v>
      </c>
      <c r="D55" s="33">
        <f t="shared" si="2"/>
        <v>1000.239908853467</v>
      </c>
    </row>
    <row r="56" spans="1:4" x14ac:dyDescent="0.35">
      <c r="A56" s="33">
        <v>25</v>
      </c>
      <c r="B56" s="33">
        <f t="shared" si="0"/>
        <v>0.25</v>
      </c>
      <c r="C56" s="33">
        <f t="shared" si="1"/>
        <v>1002.5</v>
      </c>
      <c r="D56" s="33">
        <f t="shared" si="2"/>
        <v>1000.2499063046499</v>
      </c>
    </row>
    <row r="57" spans="1:4" x14ac:dyDescent="0.35">
      <c r="A57" s="33">
        <v>26</v>
      </c>
      <c r="B57" s="33">
        <f t="shared" si="0"/>
        <v>0.26</v>
      </c>
      <c r="C57" s="33">
        <f t="shared" si="1"/>
        <v>1002.5999999999999</v>
      </c>
      <c r="D57" s="33">
        <f t="shared" si="2"/>
        <v>1000.2599038557578</v>
      </c>
    </row>
    <row r="58" spans="1:4" x14ac:dyDescent="0.35">
      <c r="A58" s="33">
        <v>27</v>
      </c>
      <c r="B58" s="33">
        <f t="shared" si="0"/>
        <v>0.27</v>
      </c>
      <c r="C58" s="33">
        <f t="shared" si="1"/>
        <v>1002.6999999999999</v>
      </c>
      <c r="D58" s="33">
        <f t="shared" si="2"/>
        <v>1000.2699015067917</v>
      </c>
    </row>
    <row r="59" spans="1:4" x14ac:dyDescent="0.35">
      <c r="A59" s="33">
        <v>28</v>
      </c>
      <c r="B59" s="33">
        <f t="shared" si="0"/>
        <v>0.28000000000000003</v>
      </c>
      <c r="C59" s="33">
        <f t="shared" si="1"/>
        <v>1002.8</v>
      </c>
      <c r="D59" s="33">
        <f t="shared" si="2"/>
        <v>1000.2798992577526</v>
      </c>
    </row>
    <row r="60" spans="1:4" x14ac:dyDescent="0.35">
      <c r="A60" s="33">
        <v>29</v>
      </c>
      <c r="B60" s="33">
        <f t="shared" si="0"/>
        <v>0.28999999999999998</v>
      </c>
      <c r="C60" s="33">
        <f t="shared" si="1"/>
        <v>1002.8999999999999</v>
      </c>
      <c r="D60" s="33">
        <f t="shared" si="2"/>
        <v>1000.2898971086418</v>
      </c>
    </row>
    <row r="61" spans="1:4" x14ac:dyDescent="0.35">
      <c r="A61" s="33">
        <v>30</v>
      </c>
      <c r="B61" s="33">
        <f t="shared" si="0"/>
        <v>0.3</v>
      </c>
      <c r="C61" s="33">
        <f t="shared" si="1"/>
        <v>1002.9999999999999</v>
      </c>
      <c r="D61" s="33">
        <f t="shared" si="2"/>
        <v>1000.2998950594599</v>
      </c>
    </row>
    <row r="62" spans="1:4" x14ac:dyDescent="0.35">
      <c r="A62" s="33">
        <v>31</v>
      </c>
      <c r="B62" s="33">
        <f t="shared" si="0"/>
        <v>0.31</v>
      </c>
      <c r="C62" s="33">
        <f t="shared" si="1"/>
        <v>1003.1000000000001</v>
      </c>
      <c r="D62" s="33">
        <f t="shared" si="2"/>
        <v>1000.3098931102079</v>
      </c>
    </row>
    <row r="63" spans="1:4" x14ac:dyDescent="0.35">
      <c r="A63" s="33">
        <v>32</v>
      </c>
      <c r="B63" s="33">
        <f t="shared" si="0"/>
        <v>0.32</v>
      </c>
      <c r="C63" s="33">
        <f t="shared" si="1"/>
        <v>1003.2</v>
      </c>
      <c r="D63" s="33">
        <f t="shared" si="2"/>
        <v>1000.3198912608873</v>
      </c>
    </row>
    <row r="64" spans="1:4" x14ac:dyDescent="0.35">
      <c r="A64" s="33">
        <v>33</v>
      </c>
      <c r="B64" s="33">
        <f t="shared" si="0"/>
        <v>0.33</v>
      </c>
      <c r="C64" s="33">
        <f t="shared" si="1"/>
        <v>1003.3000000000001</v>
      </c>
      <c r="D64" s="33">
        <f t="shared" si="2"/>
        <v>1000.3298895114984</v>
      </c>
    </row>
    <row r="65" spans="1:4" x14ac:dyDescent="0.35">
      <c r="A65" s="33">
        <v>34</v>
      </c>
      <c r="B65" s="33">
        <f t="shared" si="0"/>
        <v>0.34</v>
      </c>
      <c r="C65" s="33">
        <f t="shared" si="1"/>
        <v>1003.4000000000001</v>
      </c>
      <c r="D65" s="33">
        <f t="shared" si="2"/>
        <v>1000.3398878620426</v>
      </c>
    </row>
    <row r="66" spans="1:4" x14ac:dyDescent="0.35">
      <c r="A66" s="33">
        <v>35</v>
      </c>
      <c r="B66" s="33">
        <f t="shared" si="0"/>
        <v>0.35000000000000003</v>
      </c>
      <c r="C66" s="33">
        <f t="shared" si="1"/>
        <v>1003.5000000000001</v>
      </c>
      <c r="D66" s="33">
        <f t="shared" si="2"/>
        <v>1000.3498863125211</v>
      </c>
    </row>
    <row r="67" spans="1:4" x14ac:dyDescent="0.35">
      <c r="A67" s="33">
        <v>36</v>
      </c>
      <c r="B67" s="33">
        <f t="shared" si="0"/>
        <v>0.36</v>
      </c>
      <c r="C67" s="33">
        <f t="shared" si="1"/>
        <v>1003.6</v>
      </c>
      <c r="D67" s="33">
        <f t="shared" si="2"/>
        <v>1000.3598848629345</v>
      </c>
    </row>
    <row r="68" spans="1:4" x14ac:dyDescent="0.35">
      <c r="A68" s="33">
        <v>37</v>
      </c>
      <c r="B68" s="33">
        <f t="shared" si="0"/>
        <v>0.37</v>
      </c>
      <c r="C68" s="33">
        <f t="shared" si="1"/>
        <v>1003.7</v>
      </c>
      <c r="D68" s="33">
        <f t="shared" si="2"/>
        <v>1000.369883513284</v>
      </c>
    </row>
    <row r="69" spans="1:4" x14ac:dyDescent="0.35">
      <c r="A69" s="33">
        <v>38</v>
      </c>
      <c r="B69" s="33">
        <f t="shared" si="0"/>
        <v>0.38</v>
      </c>
      <c r="C69" s="33">
        <f t="shared" si="1"/>
        <v>1003.8000000000001</v>
      </c>
      <c r="D69" s="33">
        <f t="shared" si="2"/>
        <v>1000.3798822635704</v>
      </c>
    </row>
    <row r="70" spans="1:4" x14ac:dyDescent="0.35">
      <c r="A70" s="33">
        <v>39</v>
      </c>
      <c r="B70" s="33">
        <f t="shared" si="0"/>
        <v>0.39</v>
      </c>
      <c r="C70" s="33">
        <f t="shared" si="1"/>
        <v>1003.9</v>
      </c>
      <c r="D70" s="33">
        <f t="shared" si="2"/>
        <v>1000.3898811137948</v>
      </c>
    </row>
    <row r="71" spans="1:4" x14ac:dyDescent="0.35">
      <c r="A71" s="33">
        <v>40</v>
      </c>
      <c r="B71" s="33">
        <f t="shared" si="0"/>
        <v>0.4</v>
      </c>
      <c r="C71" s="33">
        <f t="shared" si="1"/>
        <v>1004</v>
      </c>
      <c r="D71" s="33">
        <f t="shared" si="2"/>
        <v>1000.3998800639584</v>
      </c>
    </row>
    <row r="72" spans="1:4" x14ac:dyDescent="0.35">
      <c r="A72" s="33">
        <v>41</v>
      </c>
      <c r="B72" s="33">
        <f t="shared" si="0"/>
        <v>0.41000000000000003</v>
      </c>
      <c r="C72" s="33">
        <f t="shared" si="1"/>
        <v>1004.1</v>
      </c>
      <c r="D72" s="33">
        <f t="shared" si="2"/>
        <v>1000.4098791140618</v>
      </c>
    </row>
    <row r="73" spans="1:4" x14ac:dyDescent="0.35">
      <c r="A73" s="33">
        <v>42</v>
      </c>
      <c r="B73" s="33">
        <f t="shared" si="0"/>
        <v>0.42</v>
      </c>
      <c r="C73" s="33">
        <f t="shared" si="1"/>
        <v>1004.1999999999999</v>
      </c>
      <c r="D73" s="33">
        <f t="shared" si="2"/>
        <v>1000.4198782641065</v>
      </c>
    </row>
    <row r="74" spans="1:4" x14ac:dyDescent="0.35">
      <c r="A74" s="33">
        <v>43</v>
      </c>
      <c r="B74" s="33">
        <f t="shared" si="0"/>
        <v>0.43</v>
      </c>
      <c r="C74" s="33">
        <f t="shared" si="1"/>
        <v>1004.3</v>
      </c>
      <c r="D74" s="33">
        <f t="shared" si="2"/>
        <v>1000.4298775140932</v>
      </c>
    </row>
    <row r="75" spans="1:4" x14ac:dyDescent="0.35">
      <c r="A75" s="33">
        <v>44</v>
      </c>
      <c r="B75" s="33">
        <f t="shared" si="0"/>
        <v>0.44</v>
      </c>
      <c r="C75" s="33">
        <f t="shared" si="1"/>
        <v>1004.4</v>
      </c>
      <c r="D75" s="33">
        <f t="shared" si="2"/>
        <v>1000.4398768640231</v>
      </c>
    </row>
    <row r="76" spans="1:4" x14ac:dyDescent="0.35">
      <c r="A76" s="33">
        <v>45</v>
      </c>
      <c r="B76" s="33">
        <f t="shared" si="0"/>
        <v>0.45</v>
      </c>
      <c r="C76" s="33">
        <f t="shared" si="1"/>
        <v>1004.5</v>
      </c>
      <c r="D76" s="33">
        <f t="shared" si="2"/>
        <v>1000.4498763138967</v>
      </c>
    </row>
    <row r="77" spans="1:4" x14ac:dyDescent="0.35">
      <c r="A77" s="33">
        <v>46</v>
      </c>
      <c r="B77" s="33">
        <f t="shared" si="0"/>
        <v>0.46</v>
      </c>
      <c r="C77" s="33">
        <f t="shared" si="1"/>
        <v>1004.5999999999999</v>
      </c>
      <c r="D77" s="33">
        <f t="shared" si="2"/>
        <v>1000.4598758637155</v>
      </c>
    </row>
    <row r="78" spans="1:4" x14ac:dyDescent="0.35">
      <c r="A78" s="33">
        <v>47</v>
      </c>
      <c r="B78" s="33">
        <f t="shared" si="0"/>
        <v>0.47000000000000003</v>
      </c>
      <c r="C78" s="33">
        <f t="shared" si="1"/>
        <v>1004.6999999999999</v>
      </c>
      <c r="D78" s="33">
        <f t="shared" si="2"/>
        <v>1000.4698755134802</v>
      </c>
    </row>
    <row r="79" spans="1:4" x14ac:dyDescent="0.35">
      <c r="A79" s="33">
        <v>48</v>
      </c>
      <c r="B79" s="33">
        <f t="shared" si="0"/>
        <v>0.48</v>
      </c>
      <c r="C79" s="33">
        <f t="shared" si="1"/>
        <v>1004.8</v>
      </c>
      <c r="D79" s="33">
        <f t="shared" si="2"/>
        <v>1000.4798752631921</v>
      </c>
    </row>
    <row r="80" spans="1:4" x14ac:dyDescent="0.35">
      <c r="A80" s="33">
        <v>49</v>
      </c>
      <c r="B80" s="33">
        <f t="shared" si="0"/>
        <v>0.49</v>
      </c>
      <c r="C80" s="33">
        <f t="shared" si="1"/>
        <v>1004.8999999999999</v>
      </c>
      <c r="D80" s="33">
        <f t="shared" si="2"/>
        <v>1000.4898751128519</v>
      </c>
    </row>
    <row r="81" spans="1:4" x14ac:dyDescent="0.35">
      <c r="A81" s="33">
        <v>50</v>
      </c>
      <c r="B81" s="33">
        <f t="shared" si="0"/>
        <v>0.5</v>
      </c>
      <c r="C81" s="33">
        <f t="shared" si="1"/>
        <v>1004.9999999999999</v>
      </c>
      <c r="D81" s="33">
        <f t="shared" si="2"/>
        <v>1000.499875062461</v>
      </c>
    </row>
    <row r="82" spans="1:4" x14ac:dyDescent="0.35">
      <c r="A82" s="33">
        <v>51</v>
      </c>
      <c r="B82" s="33">
        <f t="shared" si="0"/>
        <v>0.51</v>
      </c>
      <c r="C82" s="33">
        <f t="shared" si="1"/>
        <v>1005.1000000000001</v>
      </c>
      <c r="D82" s="33">
        <f t="shared" si="2"/>
        <v>1000.5098751120198</v>
      </c>
    </row>
    <row r="83" spans="1:4" x14ac:dyDescent="0.35">
      <c r="A83" s="33">
        <v>52</v>
      </c>
      <c r="B83" s="33">
        <f t="shared" si="0"/>
        <v>0.52</v>
      </c>
      <c r="C83" s="33">
        <f t="shared" si="1"/>
        <v>1005.2</v>
      </c>
      <c r="D83" s="33">
        <f t="shared" si="2"/>
        <v>1000.5198752615298</v>
      </c>
    </row>
    <row r="84" spans="1:4" x14ac:dyDescent="0.35">
      <c r="A84" s="33">
        <v>53</v>
      </c>
      <c r="B84" s="33">
        <f t="shared" si="0"/>
        <v>0.53</v>
      </c>
      <c r="C84" s="33">
        <f t="shared" si="1"/>
        <v>1005.3000000000001</v>
      </c>
      <c r="D84" s="33">
        <f t="shared" si="2"/>
        <v>1000.5298755109917</v>
      </c>
    </row>
    <row r="85" spans="1:4" x14ac:dyDescent="0.35">
      <c r="A85" s="33">
        <v>54</v>
      </c>
      <c r="B85" s="33">
        <f t="shared" si="0"/>
        <v>0.54</v>
      </c>
      <c r="C85" s="33">
        <f t="shared" si="1"/>
        <v>1005.4000000000001</v>
      </c>
      <c r="D85" s="33">
        <f t="shared" si="2"/>
        <v>1000.5398758604067</v>
      </c>
    </row>
    <row r="86" spans="1:4" x14ac:dyDescent="0.35">
      <c r="A86" s="33">
        <v>55</v>
      </c>
      <c r="B86" s="33">
        <f t="shared" si="0"/>
        <v>0.55000000000000004</v>
      </c>
      <c r="C86" s="33">
        <f t="shared" si="1"/>
        <v>1005.5000000000001</v>
      </c>
      <c r="D86" s="33">
        <f t="shared" si="2"/>
        <v>1000.5498763097758</v>
      </c>
    </row>
    <row r="87" spans="1:4" x14ac:dyDescent="0.35">
      <c r="A87" s="33">
        <v>56</v>
      </c>
      <c r="B87" s="33">
        <f t="shared" si="0"/>
        <v>0.56000000000000005</v>
      </c>
      <c r="C87" s="33">
        <f t="shared" si="1"/>
        <v>1005.6</v>
      </c>
      <c r="D87" s="33">
        <f t="shared" si="2"/>
        <v>1000.5598768591</v>
      </c>
    </row>
    <row r="88" spans="1:4" x14ac:dyDescent="0.35">
      <c r="A88" s="33">
        <v>57</v>
      </c>
      <c r="B88" s="33">
        <f t="shared" si="0"/>
        <v>0.57000000000000006</v>
      </c>
      <c r="C88" s="33">
        <f t="shared" si="1"/>
        <v>1005.7</v>
      </c>
      <c r="D88" s="33">
        <f t="shared" si="2"/>
        <v>1000.56987750838</v>
      </c>
    </row>
    <row r="89" spans="1:4" x14ac:dyDescent="0.35">
      <c r="A89" s="33">
        <v>58</v>
      </c>
      <c r="B89" s="33">
        <f t="shared" si="0"/>
        <v>0.57999999999999996</v>
      </c>
      <c r="C89" s="33">
        <f t="shared" si="1"/>
        <v>1005.8000000000001</v>
      </c>
      <c r="D89" s="33">
        <f t="shared" si="2"/>
        <v>1000.5798782576172</v>
      </c>
    </row>
    <row r="90" spans="1:4" x14ac:dyDescent="0.35">
      <c r="A90" s="33">
        <v>59</v>
      </c>
      <c r="B90" s="33">
        <f t="shared" si="0"/>
        <v>0.59</v>
      </c>
      <c r="C90" s="33">
        <f t="shared" si="1"/>
        <v>1005.9</v>
      </c>
      <c r="D90" s="33">
        <f t="shared" si="2"/>
        <v>1000.5898791068122</v>
      </c>
    </row>
    <row r="91" spans="1:4" x14ac:dyDescent="0.35">
      <c r="A91" s="33">
        <v>60</v>
      </c>
      <c r="B91" s="33">
        <f t="shared" si="0"/>
        <v>0.6</v>
      </c>
      <c r="C91" s="33">
        <f t="shared" si="1"/>
        <v>1006</v>
      </c>
      <c r="D91" s="33">
        <f t="shared" si="2"/>
        <v>1000.5998800559663</v>
      </c>
    </row>
    <row r="92" spans="1:4" x14ac:dyDescent="0.35">
      <c r="A92" s="33">
        <v>61</v>
      </c>
      <c r="B92" s="33">
        <f t="shared" si="0"/>
        <v>0.61</v>
      </c>
      <c r="C92" s="33">
        <f t="shared" si="1"/>
        <v>1006.1</v>
      </c>
      <c r="D92" s="33">
        <f t="shared" si="2"/>
        <v>1000.6098811050805</v>
      </c>
    </row>
    <row r="93" spans="1:4" x14ac:dyDescent="0.35">
      <c r="A93" s="33">
        <v>62</v>
      </c>
      <c r="B93" s="33">
        <f t="shared" si="0"/>
        <v>0.62</v>
      </c>
      <c r="C93" s="33">
        <f t="shared" si="1"/>
        <v>1006.1999999999999</v>
      </c>
      <c r="D93" s="33">
        <f t="shared" si="2"/>
        <v>1000.6198822541556</v>
      </c>
    </row>
    <row r="94" spans="1:4" x14ac:dyDescent="0.35">
      <c r="A94" s="33">
        <v>63</v>
      </c>
      <c r="B94" s="33">
        <f t="shared" si="0"/>
        <v>0.63</v>
      </c>
      <c r="C94" s="33">
        <f t="shared" si="1"/>
        <v>1006.3</v>
      </c>
      <c r="D94" s="33">
        <f t="shared" si="2"/>
        <v>1000.6298835031928</v>
      </c>
    </row>
    <row r="95" spans="1:4" x14ac:dyDescent="0.35">
      <c r="A95" s="33">
        <v>64</v>
      </c>
      <c r="B95" s="33">
        <f t="shared" si="0"/>
        <v>0.64</v>
      </c>
      <c r="C95" s="33">
        <f t="shared" si="1"/>
        <v>1006.4</v>
      </c>
      <c r="D95" s="33">
        <f t="shared" si="2"/>
        <v>1000.6398848521932</v>
      </c>
    </row>
    <row r="96" spans="1:4" x14ac:dyDescent="0.35">
      <c r="A96" s="33">
        <v>65</v>
      </c>
      <c r="B96" s="33">
        <f t="shared" si="0"/>
        <v>0.65</v>
      </c>
      <c r="C96" s="33">
        <f t="shared" si="1"/>
        <v>1006.5</v>
      </c>
      <c r="D96" s="33">
        <f t="shared" si="2"/>
        <v>1000.6498863011575</v>
      </c>
    </row>
    <row r="97" spans="1:4" x14ac:dyDescent="0.35">
      <c r="A97" s="33">
        <v>66</v>
      </c>
      <c r="B97" s="33">
        <f t="shared" ref="B97:B131" si="3">$C$5+($E$5-$C$5)/100*A97</f>
        <v>0.66</v>
      </c>
      <c r="C97" s="33">
        <f t="shared" ref="C97:C131" si="4">$E$1*(1+$E$2*B97)</f>
        <v>1006.5999999999999</v>
      </c>
      <c r="D97" s="33">
        <f t="shared" ref="D97:D131" si="5">$E$1*(1+$E$3)^B97</f>
        <v>1000.6598878500865</v>
      </c>
    </row>
    <row r="98" spans="1:4" x14ac:dyDescent="0.35">
      <c r="A98" s="33">
        <v>67</v>
      </c>
      <c r="B98" s="33">
        <f t="shared" si="3"/>
        <v>0.67</v>
      </c>
      <c r="C98" s="33">
        <f t="shared" si="4"/>
        <v>1006.6999999999999</v>
      </c>
      <c r="D98" s="33">
        <f t="shared" si="5"/>
        <v>1000.6698894989819</v>
      </c>
    </row>
    <row r="99" spans="1:4" x14ac:dyDescent="0.35">
      <c r="A99" s="33">
        <v>68</v>
      </c>
      <c r="B99" s="33">
        <f t="shared" si="3"/>
        <v>0.68</v>
      </c>
      <c r="C99" s="33">
        <f t="shared" si="4"/>
        <v>1006.8</v>
      </c>
      <c r="D99" s="33">
        <f t="shared" si="5"/>
        <v>1000.6798912478442</v>
      </c>
    </row>
    <row r="100" spans="1:4" x14ac:dyDescent="0.35">
      <c r="A100" s="33">
        <v>69</v>
      </c>
      <c r="B100" s="33">
        <f t="shared" si="3"/>
        <v>0.69000000000000006</v>
      </c>
      <c r="C100" s="33">
        <f t="shared" si="4"/>
        <v>1006.8999999999999</v>
      </c>
      <c r="D100" s="33">
        <f t="shared" si="5"/>
        <v>1000.6898930966746</v>
      </c>
    </row>
    <row r="101" spans="1:4" x14ac:dyDescent="0.35">
      <c r="A101" s="33">
        <v>70</v>
      </c>
      <c r="B101" s="33">
        <f t="shared" si="3"/>
        <v>0.70000000000000007</v>
      </c>
      <c r="C101" s="33">
        <f t="shared" si="4"/>
        <v>1006.9999999999999</v>
      </c>
      <c r="D101" s="33">
        <f t="shared" si="5"/>
        <v>1000.6998950454738</v>
      </c>
    </row>
    <row r="102" spans="1:4" x14ac:dyDescent="0.35">
      <c r="A102" s="33">
        <v>71</v>
      </c>
      <c r="B102" s="33">
        <f t="shared" si="3"/>
        <v>0.71</v>
      </c>
      <c r="C102" s="33">
        <f t="shared" si="4"/>
        <v>1007.1000000000001</v>
      </c>
      <c r="D102" s="33">
        <f t="shared" si="5"/>
        <v>1000.7098970942432</v>
      </c>
    </row>
    <row r="103" spans="1:4" x14ac:dyDescent="0.35">
      <c r="A103" s="33">
        <v>72</v>
      </c>
      <c r="B103" s="33">
        <f t="shared" si="3"/>
        <v>0.72</v>
      </c>
      <c r="C103" s="33">
        <f t="shared" si="4"/>
        <v>1007.2</v>
      </c>
      <c r="D103" s="33">
        <f t="shared" si="5"/>
        <v>1000.7198992429833</v>
      </c>
    </row>
    <row r="104" spans="1:4" x14ac:dyDescent="0.35">
      <c r="A104" s="33">
        <v>73</v>
      </c>
      <c r="B104" s="33">
        <f t="shared" si="3"/>
        <v>0.73</v>
      </c>
      <c r="C104" s="33">
        <f t="shared" si="4"/>
        <v>1007.3000000000001</v>
      </c>
      <c r="D104" s="33">
        <f t="shared" si="5"/>
        <v>1000.7299014916957</v>
      </c>
    </row>
    <row r="105" spans="1:4" x14ac:dyDescent="0.35">
      <c r="A105" s="33">
        <v>74</v>
      </c>
      <c r="B105" s="33">
        <f t="shared" si="3"/>
        <v>0.74</v>
      </c>
      <c r="C105" s="33">
        <f t="shared" si="4"/>
        <v>1007.4000000000001</v>
      </c>
      <c r="D105" s="33">
        <f t="shared" si="5"/>
        <v>1000.739903840381</v>
      </c>
    </row>
    <row r="106" spans="1:4" x14ac:dyDescent="0.35">
      <c r="A106" s="33">
        <v>75</v>
      </c>
      <c r="B106" s="33">
        <f t="shared" si="3"/>
        <v>0.75</v>
      </c>
      <c r="C106" s="33">
        <f t="shared" si="4"/>
        <v>1007.5000000000001</v>
      </c>
      <c r="D106" s="33">
        <f t="shared" si="5"/>
        <v>1000.7499062890404</v>
      </c>
    </row>
    <row r="107" spans="1:4" x14ac:dyDescent="0.35">
      <c r="A107" s="33">
        <v>76</v>
      </c>
      <c r="B107" s="33">
        <f t="shared" si="3"/>
        <v>0.76</v>
      </c>
      <c r="C107" s="33">
        <f t="shared" si="4"/>
        <v>1007.6</v>
      </c>
      <c r="D107" s="33">
        <f t="shared" si="5"/>
        <v>1000.7599088376749</v>
      </c>
    </row>
    <row r="108" spans="1:4" x14ac:dyDescent="0.35">
      <c r="A108" s="33">
        <v>77</v>
      </c>
      <c r="B108" s="33">
        <f t="shared" si="3"/>
        <v>0.77</v>
      </c>
      <c r="C108" s="33">
        <f t="shared" si="4"/>
        <v>1007.7</v>
      </c>
      <c r="D108" s="33">
        <f t="shared" si="5"/>
        <v>1000.7699114862851</v>
      </c>
    </row>
    <row r="109" spans="1:4" x14ac:dyDescent="0.35">
      <c r="A109" s="33">
        <v>78</v>
      </c>
      <c r="B109" s="33">
        <f t="shared" si="3"/>
        <v>0.78</v>
      </c>
      <c r="C109" s="33">
        <f t="shared" si="4"/>
        <v>1007.8000000000001</v>
      </c>
      <c r="D109" s="33">
        <f t="shared" si="5"/>
        <v>1000.7799142348725</v>
      </c>
    </row>
    <row r="110" spans="1:4" x14ac:dyDescent="0.35">
      <c r="A110" s="33">
        <v>79</v>
      </c>
      <c r="B110" s="33">
        <f t="shared" si="3"/>
        <v>0.79</v>
      </c>
      <c r="C110" s="33">
        <f t="shared" si="4"/>
        <v>1007.9</v>
      </c>
      <c r="D110" s="33">
        <f t="shared" si="5"/>
        <v>1000.789917083438</v>
      </c>
    </row>
    <row r="111" spans="1:4" x14ac:dyDescent="0.35">
      <c r="A111" s="33">
        <v>80</v>
      </c>
      <c r="B111" s="33">
        <f t="shared" si="3"/>
        <v>0.8</v>
      </c>
      <c r="C111" s="33">
        <f t="shared" si="4"/>
        <v>1008</v>
      </c>
      <c r="D111" s="33">
        <f t="shared" si="5"/>
        <v>1000.7999200319824</v>
      </c>
    </row>
    <row r="112" spans="1:4" x14ac:dyDescent="0.35">
      <c r="A112" s="33">
        <v>81</v>
      </c>
      <c r="B112" s="33">
        <f t="shared" si="3"/>
        <v>0.81</v>
      </c>
      <c r="C112" s="33">
        <f t="shared" si="4"/>
        <v>1008.1</v>
      </c>
      <c r="D112" s="33">
        <f t="shared" si="5"/>
        <v>1000.8099230805068</v>
      </c>
    </row>
    <row r="113" spans="1:4" x14ac:dyDescent="0.35">
      <c r="A113" s="33">
        <v>82</v>
      </c>
      <c r="B113" s="33">
        <f t="shared" si="3"/>
        <v>0.82000000000000006</v>
      </c>
      <c r="C113" s="33">
        <f t="shared" si="4"/>
        <v>1008.1999999999999</v>
      </c>
      <c r="D113" s="33">
        <f t="shared" si="5"/>
        <v>1000.819926229012</v>
      </c>
    </row>
    <row r="114" spans="1:4" x14ac:dyDescent="0.35">
      <c r="A114" s="33">
        <v>83</v>
      </c>
      <c r="B114" s="33">
        <f t="shared" si="3"/>
        <v>0.83000000000000007</v>
      </c>
      <c r="C114" s="33">
        <f t="shared" si="4"/>
        <v>1008.3</v>
      </c>
      <c r="D114" s="33">
        <f t="shared" si="5"/>
        <v>1000.8299294774996</v>
      </c>
    </row>
    <row r="115" spans="1:4" x14ac:dyDescent="0.35">
      <c r="A115" s="33">
        <v>84</v>
      </c>
      <c r="B115" s="33">
        <f t="shared" si="3"/>
        <v>0.84</v>
      </c>
      <c r="C115" s="33">
        <f t="shared" si="4"/>
        <v>1008.4</v>
      </c>
      <c r="D115" s="33">
        <f t="shared" si="5"/>
        <v>1000.8399328259699</v>
      </c>
    </row>
    <row r="116" spans="1:4" x14ac:dyDescent="0.35">
      <c r="A116" s="33">
        <v>85</v>
      </c>
      <c r="B116" s="33">
        <f t="shared" si="3"/>
        <v>0.85</v>
      </c>
      <c r="C116" s="33">
        <f t="shared" si="4"/>
        <v>1008.5</v>
      </c>
      <c r="D116" s="33">
        <f t="shared" si="5"/>
        <v>1000.8499362744243</v>
      </c>
    </row>
    <row r="117" spans="1:4" x14ac:dyDescent="0.35">
      <c r="A117" s="33">
        <v>86</v>
      </c>
      <c r="B117" s="33">
        <f t="shared" si="3"/>
        <v>0.86</v>
      </c>
      <c r="C117" s="33">
        <f t="shared" si="4"/>
        <v>1008.5999999999999</v>
      </c>
      <c r="D117" s="33">
        <f t="shared" si="5"/>
        <v>1000.8599398228637</v>
      </c>
    </row>
    <row r="118" spans="1:4" x14ac:dyDescent="0.35">
      <c r="A118" s="33">
        <v>87</v>
      </c>
      <c r="B118" s="33">
        <f t="shared" si="3"/>
        <v>0.87</v>
      </c>
      <c r="C118" s="33">
        <f t="shared" si="4"/>
        <v>1008.6999999999999</v>
      </c>
      <c r="D118" s="33">
        <f t="shared" si="5"/>
        <v>1000.869943471289</v>
      </c>
    </row>
    <row r="119" spans="1:4" x14ac:dyDescent="0.35">
      <c r="A119" s="33">
        <v>88</v>
      </c>
      <c r="B119" s="33">
        <f t="shared" si="3"/>
        <v>0.88</v>
      </c>
      <c r="C119" s="33">
        <f t="shared" si="4"/>
        <v>1008.8</v>
      </c>
      <c r="D119" s="33">
        <f t="shared" si="5"/>
        <v>1000.8799472197014</v>
      </c>
    </row>
    <row r="120" spans="1:4" x14ac:dyDescent="0.35">
      <c r="A120" s="33">
        <v>89</v>
      </c>
      <c r="B120" s="33">
        <f t="shared" si="3"/>
        <v>0.89</v>
      </c>
      <c r="C120" s="33">
        <f t="shared" si="4"/>
        <v>1008.8999999999999</v>
      </c>
      <c r="D120" s="33">
        <f t="shared" si="5"/>
        <v>1000.8899510681017</v>
      </c>
    </row>
    <row r="121" spans="1:4" x14ac:dyDescent="0.35">
      <c r="A121" s="33">
        <v>90</v>
      </c>
      <c r="B121" s="33">
        <f t="shared" si="3"/>
        <v>0.9</v>
      </c>
      <c r="C121" s="33">
        <f t="shared" si="4"/>
        <v>1008.9999999999999</v>
      </c>
      <c r="D121" s="33">
        <f t="shared" si="5"/>
        <v>1000.8999550164912</v>
      </c>
    </row>
    <row r="122" spans="1:4" x14ac:dyDescent="0.35">
      <c r="A122" s="33">
        <v>91</v>
      </c>
      <c r="B122" s="33">
        <f t="shared" si="3"/>
        <v>0.91</v>
      </c>
      <c r="C122" s="33">
        <f t="shared" si="4"/>
        <v>1009.1000000000001</v>
      </c>
      <c r="D122" s="33">
        <f t="shared" si="5"/>
        <v>1000.9099590648707</v>
      </c>
    </row>
    <row r="123" spans="1:4" x14ac:dyDescent="0.35">
      <c r="A123" s="33">
        <v>92</v>
      </c>
      <c r="B123" s="33">
        <f t="shared" si="3"/>
        <v>0.92</v>
      </c>
      <c r="C123" s="33">
        <f t="shared" si="4"/>
        <v>1009.2</v>
      </c>
      <c r="D123" s="33">
        <f t="shared" si="5"/>
        <v>1000.9199632132411</v>
      </c>
    </row>
    <row r="124" spans="1:4" x14ac:dyDescent="0.35">
      <c r="A124" s="33">
        <v>93</v>
      </c>
      <c r="B124" s="33">
        <f t="shared" si="3"/>
        <v>0.93</v>
      </c>
      <c r="C124" s="33">
        <f t="shared" si="4"/>
        <v>1009.3000000000001</v>
      </c>
      <c r="D124" s="33">
        <f t="shared" si="5"/>
        <v>1000.9299674616035</v>
      </c>
    </row>
    <row r="125" spans="1:4" x14ac:dyDescent="0.35">
      <c r="A125" s="33">
        <v>94</v>
      </c>
      <c r="B125" s="33">
        <f t="shared" si="3"/>
        <v>0.94000000000000006</v>
      </c>
      <c r="C125" s="33">
        <f t="shared" si="4"/>
        <v>1009.4000000000001</v>
      </c>
      <c r="D125" s="33">
        <f t="shared" si="5"/>
        <v>1000.9399718099587</v>
      </c>
    </row>
    <row r="126" spans="1:4" x14ac:dyDescent="0.35">
      <c r="A126" s="33">
        <v>95</v>
      </c>
      <c r="B126" s="33">
        <f t="shared" si="3"/>
        <v>0.95000000000000007</v>
      </c>
      <c r="C126" s="33">
        <f t="shared" si="4"/>
        <v>1009.5000000000001</v>
      </c>
      <c r="D126" s="33">
        <f t="shared" si="5"/>
        <v>1000.9499762583081</v>
      </c>
    </row>
    <row r="127" spans="1:4" x14ac:dyDescent="0.35">
      <c r="A127" s="33">
        <v>96</v>
      </c>
      <c r="B127" s="33">
        <f t="shared" si="3"/>
        <v>0.96</v>
      </c>
      <c r="C127" s="33">
        <f t="shared" si="4"/>
        <v>1009.6</v>
      </c>
      <c r="D127" s="33">
        <f t="shared" si="5"/>
        <v>1000.9599808066525</v>
      </c>
    </row>
    <row r="128" spans="1:4" x14ac:dyDescent="0.35">
      <c r="A128" s="33">
        <v>97</v>
      </c>
      <c r="B128" s="33">
        <f t="shared" si="3"/>
        <v>0.97</v>
      </c>
      <c r="C128" s="33">
        <f t="shared" si="4"/>
        <v>1009.7</v>
      </c>
      <c r="D128" s="33">
        <f t="shared" si="5"/>
        <v>1000.969985454993</v>
      </c>
    </row>
    <row r="129" spans="1:4" x14ac:dyDescent="0.35">
      <c r="A129" s="33">
        <v>98</v>
      </c>
      <c r="B129" s="33">
        <f t="shared" si="3"/>
        <v>0.98</v>
      </c>
      <c r="C129" s="33">
        <f t="shared" si="4"/>
        <v>1009.8000000000001</v>
      </c>
      <c r="D129" s="33">
        <f t="shared" si="5"/>
        <v>1000.9799902033303</v>
      </c>
    </row>
    <row r="130" spans="1:4" x14ac:dyDescent="0.35">
      <c r="A130" s="33">
        <v>99</v>
      </c>
      <c r="B130" s="33">
        <f t="shared" si="3"/>
        <v>0.99</v>
      </c>
      <c r="C130" s="33">
        <f t="shared" si="4"/>
        <v>1009.9</v>
      </c>
      <c r="D130" s="33">
        <f t="shared" si="5"/>
        <v>1000.9899950516657</v>
      </c>
    </row>
    <row r="131" spans="1:4" x14ac:dyDescent="0.35">
      <c r="A131" s="33">
        <v>100</v>
      </c>
      <c r="B131" s="33">
        <f t="shared" si="3"/>
        <v>1</v>
      </c>
      <c r="C131" s="33">
        <f t="shared" si="4"/>
        <v>1010</v>
      </c>
      <c r="D131" s="33">
        <f t="shared" si="5"/>
        <v>1000.9999999999999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EB27-0E7A-42E9-A457-BEFEE84C2BEE}">
  <dimension ref="A2:E131"/>
  <sheetViews>
    <sheetView zoomScale="90" zoomScaleNormal="90" workbookViewId="0">
      <selection activeCell="C5" sqref="C5"/>
    </sheetView>
  </sheetViews>
  <sheetFormatPr defaultRowHeight="14.5" x14ac:dyDescent="0.35"/>
  <sheetData>
    <row r="2" spans="2:5" x14ac:dyDescent="0.35">
      <c r="B2" s="10" t="s">
        <v>0</v>
      </c>
      <c r="C2" s="10"/>
      <c r="D2" s="10" t="s">
        <v>2</v>
      </c>
      <c r="E2" s="10"/>
    </row>
    <row r="3" spans="2:5" x14ac:dyDescent="0.35">
      <c r="B3" s="10" t="s">
        <v>1</v>
      </c>
      <c r="C3" s="10"/>
      <c r="D3" s="10" t="s">
        <v>3</v>
      </c>
      <c r="E3" s="10"/>
    </row>
    <row r="4" spans="2:5" x14ac:dyDescent="0.35">
      <c r="B4" s="10" t="s">
        <v>4</v>
      </c>
      <c r="C4" s="16">
        <v>3</v>
      </c>
      <c r="D4" s="10" t="s">
        <v>5</v>
      </c>
      <c r="E4" s="16">
        <v>1.0009999999999999</v>
      </c>
    </row>
    <row r="5" spans="2:5" x14ac:dyDescent="0.35">
      <c r="B5" s="10" t="s">
        <v>6</v>
      </c>
      <c r="C5" s="15">
        <v>0</v>
      </c>
      <c r="D5" s="10" t="s">
        <v>7</v>
      </c>
      <c r="E5" s="17">
        <v>1</v>
      </c>
    </row>
    <row r="6" spans="2:5" x14ac:dyDescent="0.35">
      <c r="C6" s="1"/>
      <c r="E6" s="1"/>
    </row>
    <row r="7" spans="2:5" x14ac:dyDescent="0.35">
      <c r="C7" s="1"/>
      <c r="E7" s="1"/>
    </row>
    <row r="8" spans="2:5" x14ac:dyDescent="0.35">
      <c r="C8" s="1"/>
      <c r="E8" s="1"/>
    </row>
    <row r="9" spans="2:5" x14ac:dyDescent="0.35">
      <c r="C9" s="1"/>
      <c r="E9" s="1"/>
    </row>
    <row r="10" spans="2:5" x14ac:dyDescent="0.35">
      <c r="C10" s="1"/>
      <c r="E10" s="1"/>
    </row>
    <row r="11" spans="2:5" x14ac:dyDescent="0.35">
      <c r="C11" s="1"/>
      <c r="E11" s="1"/>
    </row>
    <row r="12" spans="2:5" x14ac:dyDescent="0.35">
      <c r="C12" s="1"/>
      <c r="E12" s="1"/>
    </row>
    <row r="13" spans="2:5" x14ac:dyDescent="0.35">
      <c r="C13" s="1"/>
      <c r="E13" s="1"/>
    </row>
    <row r="14" spans="2:5" x14ac:dyDescent="0.35">
      <c r="C14" s="1"/>
      <c r="E14" s="1"/>
    </row>
    <row r="15" spans="2:5" x14ac:dyDescent="0.35">
      <c r="C15" s="1"/>
      <c r="E15" s="1"/>
    </row>
    <row r="16" spans="2:5" x14ac:dyDescent="0.35">
      <c r="C16" s="1"/>
      <c r="E16" s="1"/>
    </row>
    <row r="17" spans="1:5" x14ac:dyDescent="0.35">
      <c r="C17" s="1"/>
      <c r="E17" s="1"/>
    </row>
    <row r="18" spans="1:5" x14ac:dyDescent="0.35">
      <c r="C18" s="1"/>
      <c r="E18" s="1"/>
    </row>
    <row r="19" spans="1:5" x14ac:dyDescent="0.35">
      <c r="C19" s="1"/>
      <c r="E19" s="1"/>
    </row>
    <row r="20" spans="1:5" x14ac:dyDescent="0.35">
      <c r="C20" s="1"/>
      <c r="E20" s="1"/>
    </row>
    <row r="21" spans="1:5" x14ac:dyDescent="0.35">
      <c r="C21" s="1"/>
      <c r="E21" s="1"/>
    </row>
    <row r="22" spans="1:5" x14ac:dyDescent="0.35">
      <c r="C22" s="1"/>
      <c r="E22" s="1"/>
    </row>
    <row r="23" spans="1:5" x14ac:dyDescent="0.35">
      <c r="C23" s="1"/>
      <c r="E23" s="1"/>
    </row>
    <row r="24" spans="1:5" x14ac:dyDescent="0.35">
      <c r="C24" s="1"/>
      <c r="E24" s="1"/>
    </row>
    <row r="25" spans="1:5" x14ac:dyDescent="0.35">
      <c r="C25" s="1"/>
      <c r="E25" s="1"/>
    </row>
    <row r="26" spans="1:5" x14ac:dyDescent="0.35">
      <c r="C26" s="1"/>
      <c r="E26" s="1"/>
    </row>
    <row r="27" spans="1:5" x14ac:dyDescent="0.35">
      <c r="C27" s="1"/>
      <c r="E27" s="1"/>
    </row>
    <row r="28" spans="1:5" x14ac:dyDescent="0.35">
      <c r="C28" s="1"/>
      <c r="E28" s="1"/>
    </row>
    <row r="29" spans="1:5" x14ac:dyDescent="0.35">
      <c r="C29" s="1"/>
      <c r="E29" s="1"/>
    </row>
    <row r="30" spans="1:5" x14ac:dyDescent="0.35">
      <c r="A30" s="42" t="s">
        <v>100</v>
      </c>
      <c r="B30" s="33"/>
      <c r="C30" s="42"/>
      <c r="D30" s="33"/>
      <c r="E30" s="1"/>
    </row>
    <row r="31" spans="1:5" x14ac:dyDescent="0.35">
      <c r="A31" s="33"/>
      <c r="B31" s="33"/>
      <c r="C31" s="33" t="s">
        <v>8</v>
      </c>
      <c r="D31" s="33" t="s">
        <v>9</v>
      </c>
    </row>
    <row r="32" spans="1:5" x14ac:dyDescent="0.35">
      <c r="A32" s="33">
        <v>1</v>
      </c>
      <c r="B32" s="33">
        <f>($E$5-$C$5)/100*A32</f>
        <v>0.01</v>
      </c>
      <c r="C32" s="33">
        <f>$C$4*B32</f>
        <v>0.03</v>
      </c>
      <c r="D32" s="33">
        <f>$E$4^B32</f>
        <v>1.000009995053281</v>
      </c>
    </row>
    <row r="33" spans="1:4" x14ac:dyDescent="0.35">
      <c r="A33" s="33">
        <v>2</v>
      </c>
      <c r="B33" s="33">
        <f t="shared" ref="B33:B36" si="0">($E$5-$C$5)/100*A33</f>
        <v>0.02</v>
      </c>
      <c r="C33" s="33">
        <f t="shared" ref="C33:C96" si="1">$C$4*B33</f>
        <v>0.06</v>
      </c>
      <c r="D33" s="33">
        <f t="shared" ref="D33:D96" si="2">$E$4^B33</f>
        <v>1.0000199902064633</v>
      </c>
    </row>
    <row r="34" spans="1:4" x14ac:dyDescent="0.35">
      <c r="A34" s="33">
        <v>3</v>
      </c>
      <c r="B34" s="33">
        <f t="shared" si="0"/>
        <v>0.03</v>
      </c>
      <c r="C34" s="33">
        <f t="shared" si="1"/>
        <v>0.09</v>
      </c>
      <c r="D34" s="33">
        <f t="shared" si="2"/>
        <v>1.0000299854595474</v>
      </c>
    </row>
    <row r="35" spans="1:4" x14ac:dyDescent="0.35">
      <c r="A35" s="33">
        <v>4</v>
      </c>
      <c r="B35" s="33">
        <f t="shared" si="0"/>
        <v>0.04</v>
      </c>
      <c r="C35" s="33">
        <f t="shared" si="1"/>
        <v>0.12</v>
      </c>
      <c r="D35" s="33">
        <f t="shared" si="2"/>
        <v>1.0000399808125346</v>
      </c>
    </row>
    <row r="36" spans="1:4" x14ac:dyDescent="0.35">
      <c r="A36" s="33">
        <v>5</v>
      </c>
      <c r="B36" s="33">
        <f t="shared" si="0"/>
        <v>0.05</v>
      </c>
      <c r="C36" s="33">
        <f t="shared" si="1"/>
        <v>0.15000000000000002</v>
      </c>
      <c r="D36" s="33">
        <f t="shared" si="2"/>
        <v>1.000049976265426</v>
      </c>
    </row>
    <row r="37" spans="1:4" x14ac:dyDescent="0.35">
      <c r="A37" s="33">
        <v>6</v>
      </c>
      <c r="B37" s="33">
        <f>($E$5-$C$5)/100*A37</f>
        <v>0.06</v>
      </c>
      <c r="C37" s="33">
        <f t="shared" si="1"/>
        <v>0.18</v>
      </c>
      <c r="D37" s="33">
        <f t="shared" si="2"/>
        <v>1.0000599718182226</v>
      </c>
    </row>
    <row r="38" spans="1:4" x14ac:dyDescent="0.35">
      <c r="A38" s="33">
        <v>7</v>
      </c>
      <c r="B38" s="33">
        <f t="shared" ref="B38:B96" si="3">($E$5-$C$5)/100*A38</f>
        <v>7.0000000000000007E-2</v>
      </c>
      <c r="C38" s="33">
        <f t="shared" si="1"/>
        <v>0.21000000000000002</v>
      </c>
      <c r="D38" s="33">
        <f t="shared" si="2"/>
        <v>1.0000699674709252</v>
      </c>
    </row>
    <row r="39" spans="1:4" x14ac:dyDescent="0.35">
      <c r="A39" s="33">
        <v>8</v>
      </c>
      <c r="B39" s="33">
        <f t="shared" si="3"/>
        <v>0.08</v>
      </c>
      <c r="C39" s="33">
        <f t="shared" si="1"/>
        <v>0.24</v>
      </c>
      <c r="D39" s="33">
        <f t="shared" si="2"/>
        <v>1.0000799632235349</v>
      </c>
    </row>
    <row r="40" spans="1:4" x14ac:dyDescent="0.35">
      <c r="A40" s="33">
        <v>9</v>
      </c>
      <c r="B40" s="33">
        <f t="shared" si="3"/>
        <v>0.09</v>
      </c>
      <c r="C40" s="33">
        <f t="shared" si="1"/>
        <v>0.27</v>
      </c>
      <c r="D40" s="33">
        <f t="shared" si="2"/>
        <v>1.0000899590760526</v>
      </c>
    </row>
    <row r="41" spans="1:4" x14ac:dyDescent="0.35">
      <c r="A41" s="33">
        <v>10</v>
      </c>
      <c r="B41" s="33">
        <f t="shared" si="3"/>
        <v>0.1</v>
      </c>
      <c r="C41" s="33">
        <f t="shared" si="1"/>
        <v>0.30000000000000004</v>
      </c>
      <c r="D41" s="33">
        <f t="shared" si="2"/>
        <v>1.0000999550284793</v>
      </c>
    </row>
    <row r="42" spans="1:4" x14ac:dyDescent="0.35">
      <c r="A42" s="33">
        <v>11</v>
      </c>
      <c r="B42" s="33">
        <f t="shared" si="3"/>
        <v>0.11</v>
      </c>
      <c r="C42" s="33">
        <f t="shared" si="1"/>
        <v>0.33</v>
      </c>
      <c r="D42" s="33">
        <f t="shared" si="2"/>
        <v>1.0001099510808162</v>
      </c>
    </row>
    <row r="43" spans="1:4" x14ac:dyDescent="0.35">
      <c r="A43" s="33">
        <v>12</v>
      </c>
      <c r="B43" s="33">
        <f t="shared" si="3"/>
        <v>0.12</v>
      </c>
      <c r="C43" s="33">
        <f t="shared" si="1"/>
        <v>0.36</v>
      </c>
      <c r="D43" s="33">
        <f t="shared" si="2"/>
        <v>1.0001199472330642</v>
      </c>
    </row>
    <row r="44" spans="1:4" x14ac:dyDescent="0.35">
      <c r="A44" s="33">
        <v>13</v>
      </c>
      <c r="B44" s="33">
        <f t="shared" si="3"/>
        <v>0.13</v>
      </c>
      <c r="C44" s="33">
        <f t="shared" si="1"/>
        <v>0.39</v>
      </c>
      <c r="D44" s="33">
        <f t="shared" si="2"/>
        <v>1.0001299434852242</v>
      </c>
    </row>
    <row r="45" spans="1:4" x14ac:dyDescent="0.35">
      <c r="A45" s="33">
        <v>14</v>
      </c>
      <c r="B45" s="33">
        <f t="shared" si="3"/>
        <v>0.14000000000000001</v>
      </c>
      <c r="C45" s="33">
        <f t="shared" si="1"/>
        <v>0.42000000000000004</v>
      </c>
      <c r="D45" s="33">
        <f t="shared" si="2"/>
        <v>1.0001399398372972</v>
      </c>
    </row>
    <row r="46" spans="1:4" x14ac:dyDescent="0.35">
      <c r="A46" s="33">
        <v>15</v>
      </c>
      <c r="B46" s="33">
        <f t="shared" si="3"/>
        <v>0.15</v>
      </c>
      <c r="C46" s="33">
        <f t="shared" si="1"/>
        <v>0.44999999999999996</v>
      </c>
      <c r="D46" s="33">
        <f t="shared" si="2"/>
        <v>1.0001499362892845</v>
      </c>
    </row>
    <row r="47" spans="1:4" x14ac:dyDescent="0.35">
      <c r="A47" s="33">
        <v>16</v>
      </c>
      <c r="B47" s="33">
        <f t="shared" si="3"/>
        <v>0.16</v>
      </c>
      <c r="C47" s="33">
        <f t="shared" si="1"/>
        <v>0.48</v>
      </c>
      <c r="D47" s="33">
        <f t="shared" si="2"/>
        <v>1.0001599328411868</v>
      </c>
    </row>
    <row r="48" spans="1:4" x14ac:dyDescent="0.35">
      <c r="A48" s="33">
        <v>17</v>
      </c>
      <c r="B48" s="33">
        <f t="shared" si="3"/>
        <v>0.17</v>
      </c>
      <c r="C48" s="33">
        <f t="shared" si="1"/>
        <v>0.51</v>
      </c>
      <c r="D48" s="33">
        <f t="shared" si="2"/>
        <v>1.0001699294930051</v>
      </c>
    </row>
    <row r="49" spans="1:4" x14ac:dyDescent="0.35">
      <c r="A49" s="33">
        <v>18</v>
      </c>
      <c r="B49" s="33">
        <f t="shared" si="3"/>
        <v>0.18</v>
      </c>
      <c r="C49" s="33">
        <f t="shared" si="1"/>
        <v>0.54</v>
      </c>
      <c r="D49" s="33">
        <f t="shared" si="2"/>
        <v>1.0001799262447404</v>
      </c>
    </row>
    <row r="50" spans="1:4" x14ac:dyDescent="0.35">
      <c r="A50" s="33">
        <v>19</v>
      </c>
      <c r="B50" s="33">
        <f t="shared" si="3"/>
        <v>0.19</v>
      </c>
      <c r="C50" s="33">
        <f t="shared" si="1"/>
        <v>0.57000000000000006</v>
      </c>
      <c r="D50" s="33">
        <f t="shared" si="2"/>
        <v>1.000189923096394</v>
      </c>
    </row>
    <row r="51" spans="1:4" x14ac:dyDescent="0.35">
      <c r="A51" s="33">
        <v>20</v>
      </c>
      <c r="B51" s="33">
        <f t="shared" si="3"/>
        <v>0.2</v>
      </c>
      <c r="C51" s="33">
        <f t="shared" si="1"/>
        <v>0.60000000000000009</v>
      </c>
      <c r="D51" s="33">
        <f t="shared" si="2"/>
        <v>1.0001999200479663</v>
      </c>
    </row>
    <row r="52" spans="1:4" x14ac:dyDescent="0.35">
      <c r="A52" s="33">
        <v>21</v>
      </c>
      <c r="B52" s="33">
        <f t="shared" si="3"/>
        <v>0.21</v>
      </c>
      <c r="C52" s="33">
        <f t="shared" si="1"/>
        <v>0.63</v>
      </c>
      <c r="D52" s="33">
        <f t="shared" si="2"/>
        <v>1.0002099170994589</v>
      </c>
    </row>
    <row r="53" spans="1:4" x14ac:dyDescent="0.35">
      <c r="A53" s="33">
        <v>22</v>
      </c>
      <c r="B53" s="33">
        <f t="shared" si="3"/>
        <v>0.22</v>
      </c>
      <c r="C53" s="33">
        <f t="shared" si="1"/>
        <v>0.66</v>
      </c>
      <c r="D53" s="33">
        <f t="shared" si="2"/>
        <v>1.0002199142508725</v>
      </c>
    </row>
    <row r="54" spans="1:4" x14ac:dyDescent="0.35">
      <c r="A54" s="33">
        <v>23</v>
      </c>
      <c r="B54" s="33">
        <f t="shared" si="3"/>
        <v>0.23</v>
      </c>
      <c r="C54" s="33">
        <f t="shared" si="1"/>
        <v>0.69000000000000006</v>
      </c>
      <c r="D54" s="33">
        <f t="shared" si="2"/>
        <v>1.0002299115022084</v>
      </c>
    </row>
    <row r="55" spans="1:4" x14ac:dyDescent="0.35">
      <c r="A55" s="33">
        <v>24</v>
      </c>
      <c r="B55" s="33">
        <f t="shared" si="3"/>
        <v>0.24</v>
      </c>
      <c r="C55" s="33">
        <f t="shared" si="1"/>
        <v>0.72</v>
      </c>
      <c r="D55" s="33">
        <f t="shared" si="2"/>
        <v>1.000239908853467</v>
      </c>
    </row>
    <row r="56" spans="1:4" x14ac:dyDescent="0.35">
      <c r="A56" s="33">
        <v>25</v>
      </c>
      <c r="B56" s="33">
        <f t="shared" si="3"/>
        <v>0.25</v>
      </c>
      <c r="C56" s="33">
        <f t="shared" si="1"/>
        <v>0.75</v>
      </c>
      <c r="D56" s="33">
        <f t="shared" si="2"/>
        <v>1.0002499063046499</v>
      </c>
    </row>
    <row r="57" spans="1:4" x14ac:dyDescent="0.35">
      <c r="A57" s="33">
        <v>26</v>
      </c>
      <c r="B57" s="33">
        <f t="shared" si="3"/>
        <v>0.26</v>
      </c>
      <c r="C57" s="33">
        <f t="shared" si="1"/>
        <v>0.78</v>
      </c>
      <c r="D57" s="33">
        <f t="shared" si="2"/>
        <v>1.0002599038557578</v>
      </c>
    </row>
    <row r="58" spans="1:4" x14ac:dyDescent="0.35">
      <c r="A58" s="33">
        <v>27</v>
      </c>
      <c r="B58" s="33">
        <f t="shared" si="3"/>
        <v>0.27</v>
      </c>
      <c r="C58" s="33">
        <f t="shared" si="1"/>
        <v>0.81</v>
      </c>
      <c r="D58" s="33">
        <f t="shared" si="2"/>
        <v>1.0002699015067917</v>
      </c>
    </row>
    <row r="59" spans="1:4" x14ac:dyDescent="0.35">
      <c r="A59" s="33">
        <v>28</v>
      </c>
      <c r="B59" s="33">
        <f t="shared" si="3"/>
        <v>0.28000000000000003</v>
      </c>
      <c r="C59" s="33">
        <f t="shared" si="1"/>
        <v>0.84000000000000008</v>
      </c>
      <c r="D59" s="33">
        <f t="shared" si="2"/>
        <v>1.0002798992577526</v>
      </c>
    </row>
    <row r="60" spans="1:4" x14ac:dyDescent="0.35">
      <c r="A60" s="33">
        <v>29</v>
      </c>
      <c r="B60" s="33">
        <f t="shared" si="3"/>
        <v>0.28999999999999998</v>
      </c>
      <c r="C60" s="33">
        <f t="shared" si="1"/>
        <v>0.86999999999999988</v>
      </c>
      <c r="D60" s="33">
        <f t="shared" si="2"/>
        <v>1.0002898971086418</v>
      </c>
    </row>
    <row r="61" spans="1:4" x14ac:dyDescent="0.35">
      <c r="A61" s="33">
        <v>30</v>
      </c>
      <c r="B61" s="33">
        <f t="shared" si="3"/>
        <v>0.3</v>
      </c>
      <c r="C61" s="33">
        <f t="shared" si="1"/>
        <v>0.89999999999999991</v>
      </c>
      <c r="D61" s="33">
        <f t="shared" si="2"/>
        <v>1.0002998950594599</v>
      </c>
    </row>
    <row r="62" spans="1:4" x14ac:dyDescent="0.35">
      <c r="A62" s="33">
        <v>31</v>
      </c>
      <c r="B62" s="33">
        <f t="shared" si="3"/>
        <v>0.31</v>
      </c>
      <c r="C62" s="33">
        <f t="shared" si="1"/>
        <v>0.92999999999999994</v>
      </c>
      <c r="D62" s="33">
        <f t="shared" si="2"/>
        <v>1.0003098931102079</v>
      </c>
    </row>
    <row r="63" spans="1:4" x14ac:dyDescent="0.35">
      <c r="A63" s="33">
        <v>32</v>
      </c>
      <c r="B63" s="33">
        <f t="shared" si="3"/>
        <v>0.32</v>
      </c>
      <c r="C63" s="33">
        <f t="shared" si="1"/>
        <v>0.96</v>
      </c>
      <c r="D63" s="33">
        <f t="shared" si="2"/>
        <v>1.0003198912608873</v>
      </c>
    </row>
    <row r="64" spans="1:4" x14ac:dyDescent="0.35">
      <c r="A64" s="33">
        <v>33</v>
      </c>
      <c r="B64" s="33">
        <f t="shared" si="3"/>
        <v>0.33</v>
      </c>
      <c r="C64" s="33">
        <f t="shared" si="1"/>
        <v>0.99</v>
      </c>
      <c r="D64" s="33">
        <f t="shared" si="2"/>
        <v>1.0003298895114985</v>
      </c>
    </row>
    <row r="65" spans="1:4" x14ac:dyDescent="0.35">
      <c r="A65" s="33">
        <v>34</v>
      </c>
      <c r="B65" s="33">
        <f t="shared" si="3"/>
        <v>0.34</v>
      </c>
      <c r="C65" s="33">
        <f t="shared" si="1"/>
        <v>1.02</v>
      </c>
      <c r="D65" s="33">
        <f t="shared" si="2"/>
        <v>1.0003398878620426</v>
      </c>
    </row>
    <row r="66" spans="1:4" x14ac:dyDescent="0.35">
      <c r="A66" s="33">
        <v>35</v>
      </c>
      <c r="B66" s="33">
        <f t="shared" si="3"/>
        <v>0.35000000000000003</v>
      </c>
      <c r="C66" s="33">
        <f t="shared" si="1"/>
        <v>1.05</v>
      </c>
      <c r="D66" s="33">
        <f t="shared" si="2"/>
        <v>1.0003498863125211</v>
      </c>
    </row>
    <row r="67" spans="1:4" x14ac:dyDescent="0.35">
      <c r="A67" s="33">
        <v>36</v>
      </c>
      <c r="B67" s="33">
        <f t="shared" si="3"/>
        <v>0.36</v>
      </c>
      <c r="C67" s="33">
        <f t="shared" si="1"/>
        <v>1.08</v>
      </c>
      <c r="D67" s="33">
        <f t="shared" si="2"/>
        <v>1.0003598848629345</v>
      </c>
    </row>
    <row r="68" spans="1:4" x14ac:dyDescent="0.35">
      <c r="A68" s="33">
        <v>37</v>
      </c>
      <c r="B68" s="33">
        <f t="shared" si="3"/>
        <v>0.37</v>
      </c>
      <c r="C68" s="33">
        <f t="shared" si="1"/>
        <v>1.1099999999999999</v>
      </c>
      <c r="D68" s="33">
        <f t="shared" si="2"/>
        <v>1.0003698835132839</v>
      </c>
    </row>
    <row r="69" spans="1:4" x14ac:dyDescent="0.35">
      <c r="A69" s="33">
        <v>38</v>
      </c>
      <c r="B69" s="33">
        <f t="shared" si="3"/>
        <v>0.38</v>
      </c>
      <c r="C69" s="33">
        <f t="shared" si="1"/>
        <v>1.1400000000000001</v>
      </c>
      <c r="D69" s="33">
        <f t="shared" si="2"/>
        <v>1.0003798822635703</v>
      </c>
    </row>
    <row r="70" spans="1:4" x14ac:dyDescent="0.35">
      <c r="A70" s="33">
        <v>39</v>
      </c>
      <c r="B70" s="33">
        <f t="shared" si="3"/>
        <v>0.39</v>
      </c>
      <c r="C70" s="33">
        <f t="shared" si="1"/>
        <v>1.17</v>
      </c>
      <c r="D70" s="33">
        <f t="shared" si="2"/>
        <v>1.0003898811137948</v>
      </c>
    </row>
    <row r="71" spans="1:4" x14ac:dyDescent="0.35">
      <c r="A71" s="33">
        <v>40</v>
      </c>
      <c r="B71" s="33">
        <f t="shared" si="3"/>
        <v>0.4</v>
      </c>
      <c r="C71" s="33">
        <f t="shared" si="1"/>
        <v>1.2000000000000002</v>
      </c>
      <c r="D71" s="33">
        <f t="shared" si="2"/>
        <v>1.0003998800639584</v>
      </c>
    </row>
    <row r="72" spans="1:4" x14ac:dyDescent="0.35">
      <c r="A72" s="33">
        <v>41</v>
      </c>
      <c r="B72" s="33">
        <f t="shared" si="3"/>
        <v>0.41000000000000003</v>
      </c>
      <c r="C72" s="33">
        <f t="shared" si="1"/>
        <v>1.23</v>
      </c>
      <c r="D72" s="33">
        <f t="shared" si="2"/>
        <v>1.0004098791140619</v>
      </c>
    </row>
    <row r="73" spans="1:4" x14ac:dyDescent="0.35">
      <c r="A73" s="33">
        <v>42</v>
      </c>
      <c r="B73" s="33">
        <f t="shared" si="3"/>
        <v>0.42</v>
      </c>
      <c r="C73" s="33">
        <f t="shared" si="1"/>
        <v>1.26</v>
      </c>
      <c r="D73" s="33">
        <f t="shared" si="2"/>
        <v>1.0004198782641065</v>
      </c>
    </row>
    <row r="74" spans="1:4" x14ac:dyDescent="0.35">
      <c r="A74" s="33">
        <v>43</v>
      </c>
      <c r="B74" s="33">
        <f t="shared" si="3"/>
        <v>0.43</v>
      </c>
      <c r="C74" s="33">
        <f t="shared" si="1"/>
        <v>1.29</v>
      </c>
      <c r="D74" s="33">
        <f t="shared" si="2"/>
        <v>1.0004298775140932</v>
      </c>
    </row>
    <row r="75" spans="1:4" x14ac:dyDescent="0.35">
      <c r="A75" s="33">
        <v>44</v>
      </c>
      <c r="B75" s="33">
        <f t="shared" si="3"/>
        <v>0.44</v>
      </c>
      <c r="C75" s="33">
        <f t="shared" si="1"/>
        <v>1.32</v>
      </c>
      <c r="D75" s="33">
        <f t="shared" si="2"/>
        <v>1.000439876864023</v>
      </c>
    </row>
    <row r="76" spans="1:4" x14ac:dyDescent="0.35">
      <c r="A76" s="33">
        <v>45</v>
      </c>
      <c r="B76" s="33">
        <f t="shared" si="3"/>
        <v>0.45</v>
      </c>
      <c r="C76" s="33">
        <f t="shared" si="1"/>
        <v>1.35</v>
      </c>
      <c r="D76" s="33">
        <f t="shared" si="2"/>
        <v>1.0004498763138967</v>
      </c>
    </row>
    <row r="77" spans="1:4" x14ac:dyDescent="0.35">
      <c r="A77" s="33">
        <v>46</v>
      </c>
      <c r="B77" s="33">
        <f t="shared" si="3"/>
        <v>0.46</v>
      </c>
      <c r="C77" s="33">
        <f t="shared" si="1"/>
        <v>1.3800000000000001</v>
      </c>
      <c r="D77" s="33">
        <f t="shared" si="2"/>
        <v>1.0004598758637155</v>
      </c>
    </row>
    <row r="78" spans="1:4" x14ac:dyDescent="0.35">
      <c r="A78" s="33">
        <v>47</v>
      </c>
      <c r="B78" s="33">
        <f t="shared" si="3"/>
        <v>0.47000000000000003</v>
      </c>
      <c r="C78" s="33">
        <f t="shared" si="1"/>
        <v>1.4100000000000001</v>
      </c>
      <c r="D78" s="33">
        <f t="shared" si="2"/>
        <v>1.0004698755134802</v>
      </c>
    </row>
    <row r="79" spans="1:4" x14ac:dyDescent="0.35">
      <c r="A79" s="33">
        <v>48</v>
      </c>
      <c r="B79" s="33">
        <f t="shared" si="3"/>
        <v>0.48</v>
      </c>
      <c r="C79" s="33">
        <f t="shared" si="1"/>
        <v>1.44</v>
      </c>
      <c r="D79" s="33">
        <f t="shared" si="2"/>
        <v>1.000479875263192</v>
      </c>
    </row>
    <row r="80" spans="1:4" x14ac:dyDescent="0.35">
      <c r="A80" s="33">
        <v>49</v>
      </c>
      <c r="B80" s="33">
        <f t="shared" si="3"/>
        <v>0.49</v>
      </c>
      <c r="C80" s="33">
        <f t="shared" si="1"/>
        <v>1.47</v>
      </c>
      <c r="D80" s="33">
        <f t="shared" si="2"/>
        <v>1.0004898751128519</v>
      </c>
    </row>
    <row r="81" spans="1:4" x14ac:dyDescent="0.35">
      <c r="A81" s="33">
        <v>50</v>
      </c>
      <c r="B81" s="33">
        <f t="shared" si="3"/>
        <v>0.5</v>
      </c>
      <c r="C81" s="33">
        <f t="shared" si="1"/>
        <v>1.5</v>
      </c>
      <c r="D81" s="33">
        <f t="shared" si="2"/>
        <v>1.000499875062461</v>
      </c>
    </row>
    <row r="82" spans="1:4" x14ac:dyDescent="0.35">
      <c r="A82" s="33">
        <v>51</v>
      </c>
      <c r="B82" s="33">
        <f t="shared" si="3"/>
        <v>0.51</v>
      </c>
      <c r="C82" s="33">
        <f t="shared" si="1"/>
        <v>1.53</v>
      </c>
      <c r="D82" s="33">
        <f t="shared" si="2"/>
        <v>1.0005098751120198</v>
      </c>
    </row>
    <row r="83" spans="1:4" x14ac:dyDescent="0.35">
      <c r="A83" s="33">
        <v>52</v>
      </c>
      <c r="B83" s="33">
        <f t="shared" si="3"/>
        <v>0.52</v>
      </c>
      <c r="C83" s="33">
        <f t="shared" si="1"/>
        <v>1.56</v>
      </c>
      <c r="D83" s="33">
        <f t="shared" si="2"/>
        <v>1.0005198752615299</v>
      </c>
    </row>
    <row r="84" spans="1:4" x14ac:dyDescent="0.35">
      <c r="A84" s="33">
        <v>53</v>
      </c>
      <c r="B84" s="33">
        <f t="shared" si="3"/>
        <v>0.53</v>
      </c>
      <c r="C84" s="33">
        <f t="shared" si="1"/>
        <v>1.59</v>
      </c>
      <c r="D84" s="33">
        <f t="shared" si="2"/>
        <v>1.0005298755109917</v>
      </c>
    </row>
    <row r="85" spans="1:4" x14ac:dyDescent="0.35">
      <c r="A85" s="33">
        <v>54</v>
      </c>
      <c r="B85" s="33">
        <f t="shared" si="3"/>
        <v>0.54</v>
      </c>
      <c r="C85" s="33">
        <f t="shared" si="1"/>
        <v>1.62</v>
      </c>
      <c r="D85" s="33">
        <f t="shared" si="2"/>
        <v>1.0005398758604067</v>
      </c>
    </row>
    <row r="86" spans="1:4" x14ac:dyDescent="0.35">
      <c r="A86" s="33">
        <v>55</v>
      </c>
      <c r="B86" s="33">
        <f t="shared" si="3"/>
        <v>0.55000000000000004</v>
      </c>
      <c r="C86" s="33">
        <f t="shared" si="1"/>
        <v>1.6500000000000001</v>
      </c>
      <c r="D86" s="33">
        <f t="shared" si="2"/>
        <v>1.0005498763097758</v>
      </c>
    </row>
    <row r="87" spans="1:4" x14ac:dyDescent="0.35">
      <c r="A87" s="33">
        <v>56</v>
      </c>
      <c r="B87" s="33">
        <f t="shared" si="3"/>
        <v>0.56000000000000005</v>
      </c>
      <c r="C87" s="33">
        <f t="shared" si="1"/>
        <v>1.6800000000000002</v>
      </c>
      <c r="D87" s="33">
        <f t="shared" si="2"/>
        <v>1.0005598768591</v>
      </c>
    </row>
    <row r="88" spans="1:4" x14ac:dyDescent="0.35">
      <c r="A88" s="33">
        <v>57</v>
      </c>
      <c r="B88" s="33">
        <f t="shared" si="3"/>
        <v>0.57000000000000006</v>
      </c>
      <c r="C88" s="33">
        <f t="shared" si="1"/>
        <v>1.7100000000000002</v>
      </c>
      <c r="D88" s="33">
        <f t="shared" si="2"/>
        <v>1.00056987750838</v>
      </c>
    </row>
    <row r="89" spans="1:4" x14ac:dyDescent="0.35">
      <c r="A89" s="33">
        <v>58</v>
      </c>
      <c r="B89" s="33">
        <f t="shared" si="3"/>
        <v>0.57999999999999996</v>
      </c>
      <c r="C89" s="33">
        <f t="shared" si="1"/>
        <v>1.7399999999999998</v>
      </c>
      <c r="D89" s="33">
        <f t="shared" si="2"/>
        <v>1.0005798782576172</v>
      </c>
    </row>
    <row r="90" spans="1:4" x14ac:dyDescent="0.35">
      <c r="A90" s="33">
        <v>59</v>
      </c>
      <c r="B90" s="33">
        <f t="shared" si="3"/>
        <v>0.59</v>
      </c>
      <c r="C90" s="33">
        <f t="shared" si="1"/>
        <v>1.77</v>
      </c>
      <c r="D90" s="33">
        <f t="shared" si="2"/>
        <v>1.0005898791068122</v>
      </c>
    </row>
    <row r="91" spans="1:4" x14ac:dyDescent="0.35">
      <c r="A91" s="33">
        <v>60</v>
      </c>
      <c r="B91" s="33">
        <f t="shared" si="3"/>
        <v>0.6</v>
      </c>
      <c r="C91" s="33">
        <f t="shared" si="1"/>
        <v>1.7999999999999998</v>
      </c>
      <c r="D91" s="33">
        <f t="shared" si="2"/>
        <v>1.0005998800559663</v>
      </c>
    </row>
    <row r="92" spans="1:4" x14ac:dyDescent="0.35">
      <c r="A92" s="33">
        <v>61</v>
      </c>
      <c r="B92" s="33">
        <f t="shared" si="3"/>
        <v>0.61</v>
      </c>
      <c r="C92" s="33">
        <f t="shared" si="1"/>
        <v>1.83</v>
      </c>
      <c r="D92" s="33">
        <f t="shared" si="2"/>
        <v>1.0006098811050805</v>
      </c>
    </row>
    <row r="93" spans="1:4" x14ac:dyDescent="0.35">
      <c r="A93" s="33">
        <v>62</v>
      </c>
      <c r="B93" s="33">
        <f t="shared" si="3"/>
        <v>0.62</v>
      </c>
      <c r="C93" s="33">
        <f t="shared" si="1"/>
        <v>1.8599999999999999</v>
      </c>
      <c r="D93" s="33">
        <f t="shared" si="2"/>
        <v>1.0006198822541557</v>
      </c>
    </row>
    <row r="94" spans="1:4" x14ac:dyDescent="0.35">
      <c r="A94" s="33">
        <v>63</v>
      </c>
      <c r="B94" s="33">
        <f t="shared" si="3"/>
        <v>0.63</v>
      </c>
      <c r="C94" s="33">
        <f t="shared" si="1"/>
        <v>1.8900000000000001</v>
      </c>
      <c r="D94" s="33">
        <f t="shared" si="2"/>
        <v>1.0006298835031928</v>
      </c>
    </row>
    <row r="95" spans="1:4" x14ac:dyDescent="0.35">
      <c r="A95" s="33">
        <v>64</v>
      </c>
      <c r="B95" s="33">
        <f t="shared" si="3"/>
        <v>0.64</v>
      </c>
      <c r="C95" s="33">
        <f t="shared" si="1"/>
        <v>1.92</v>
      </c>
      <c r="D95" s="33">
        <f t="shared" si="2"/>
        <v>1.0006398848521931</v>
      </c>
    </row>
    <row r="96" spans="1:4" x14ac:dyDescent="0.35">
      <c r="A96" s="33">
        <v>65</v>
      </c>
      <c r="B96" s="33">
        <f t="shared" si="3"/>
        <v>0.65</v>
      </c>
      <c r="C96" s="33">
        <f t="shared" si="1"/>
        <v>1.9500000000000002</v>
      </c>
      <c r="D96" s="33">
        <f t="shared" si="2"/>
        <v>1.0006498863011575</v>
      </c>
    </row>
    <row r="97" spans="1:4" x14ac:dyDescent="0.35">
      <c r="A97" s="33">
        <v>66</v>
      </c>
      <c r="B97" s="33">
        <f t="shared" ref="B97:B131" si="4">($E$5-$C$5)/100*A97</f>
        <v>0.66</v>
      </c>
      <c r="C97" s="33">
        <f t="shared" ref="C97:C131" si="5">$C$4*B97</f>
        <v>1.98</v>
      </c>
      <c r="D97" s="33">
        <f t="shared" ref="D97:D131" si="6">$E$4^B97</f>
        <v>1.0006598878500865</v>
      </c>
    </row>
    <row r="98" spans="1:4" x14ac:dyDescent="0.35">
      <c r="A98" s="33">
        <v>67</v>
      </c>
      <c r="B98" s="33">
        <f t="shared" si="4"/>
        <v>0.67</v>
      </c>
      <c r="C98" s="33">
        <f t="shared" si="5"/>
        <v>2.0100000000000002</v>
      </c>
      <c r="D98" s="33">
        <f t="shared" si="6"/>
        <v>1.0006698894989818</v>
      </c>
    </row>
    <row r="99" spans="1:4" x14ac:dyDescent="0.35">
      <c r="A99" s="33">
        <v>68</v>
      </c>
      <c r="B99" s="33">
        <f t="shared" si="4"/>
        <v>0.68</v>
      </c>
      <c r="C99" s="33">
        <f t="shared" si="5"/>
        <v>2.04</v>
      </c>
      <c r="D99" s="33">
        <f t="shared" si="6"/>
        <v>1.0006798912478443</v>
      </c>
    </row>
    <row r="100" spans="1:4" x14ac:dyDescent="0.35">
      <c r="A100" s="33">
        <v>69</v>
      </c>
      <c r="B100" s="33">
        <f t="shared" si="4"/>
        <v>0.69000000000000006</v>
      </c>
      <c r="C100" s="33">
        <f t="shared" si="5"/>
        <v>2.0700000000000003</v>
      </c>
      <c r="D100" s="33">
        <f t="shared" si="6"/>
        <v>1.0006898930966746</v>
      </c>
    </row>
    <row r="101" spans="1:4" x14ac:dyDescent="0.35">
      <c r="A101" s="33">
        <v>70</v>
      </c>
      <c r="B101" s="33">
        <f t="shared" si="4"/>
        <v>0.70000000000000007</v>
      </c>
      <c r="C101" s="33">
        <f t="shared" si="5"/>
        <v>2.1</v>
      </c>
      <c r="D101" s="33">
        <f t="shared" si="6"/>
        <v>1.0006998950454737</v>
      </c>
    </row>
    <row r="102" spans="1:4" x14ac:dyDescent="0.35">
      <c r="A102" s="33">
        <v>71</v>
      </c>
      <c r="B102" s="33">
        <f t="shared" si="4"/>
        <v>0.71</v>
      </c>
      <c r="C102" s="33">
        <f t="shared" si="5"/>
        <v>2.13</v>
      </c>
      <c r="D102" s="33">
        <f t="shared" si="6"/>
        <v>1.0007098970942432</v>
      </c>
    </row>
    <row r="103" spans="1:4" x14ac:dyDescent="0.35">
      <c r="A103" s="33">
        <v>72</v>
      </c>
      <c r="B103" s="33">
        <f t="shared" si="4"/>
        <v>0.72</v>
      </c>
      <c r="C103" s="33">
        <f t="shared" si="5"/>
        <v>2.16</v>
      </c>
      <c r="D103" s="33">
        <f t="shared" si="6"/>
        <v>1.0007198992429833</v>
      </c>
    </row>
    <row r="104" spans="1:4" x14ac:dyDescent="0.35">
      <c r="A104" s="33">
        <v>73</v>
      </c>
      <c r="B104" s="33">
        <f t="shared" si="4"/>
        <v>0.73</v>
      </c>
      <c r="C104" s="33">
        <f t="shared" si="5"/>
        <v>2.19</v>
      </c>
      <c r="D104" s="33">
        <f t="shared" si="6"/>
        <v>1.0007299014916957</v>
      </c>
    </row>
    <row r="105" spans="1:4" x14ac:dyDescent="0.35">
      <c r="A105" s="33">
        <v>74</v>
      </c>
      <c r="B105" s="33">
        <f t="shared" si="4"/>
        <v>0.74</v>
      </c>
      <c r="C105" s="33">
        <f t="shared" si="5"/>
        <v>2.2199999999999998</v>
      </c>
      <c r="D105" s="33">
        <f t="shared" si="6"/>
        <v>1.000739903840381</v>
      </c>
    </row>
    <row r="106" spans="1:4" x14ac:dyDescent="0.35">
      <c r="A106" s="33">
        <v>75</v>
      </c>
      <c r="B106" s="33">
        <f t="shared" si="4"/>
        <v>0.75</v>
      </c>
      <c r="C106" s="33">
        <f t="shared" si="5"/>
        <v>2.25</v>
      </c>
      <c r="D106" s="33">
        <f t="shared" si="6"/>
        <v>1.0007499062890404</v>
      </c>
    </row>
    <row r="107" spans="1:4" x14ac:dyDescent="0.35">
      <c r="A107" s="33">
        <v>76</v>
      </c>
      <c r="B107" s="33">
        <f t="shared" si="4"/>
        <v>0.76</v>
      </c>
      <c r="C107" s="33">
        <f t="shared" si="5"/>
        <v>2.2800000000000002</v>
      </c>
      <c r="D107" s="33">
        <f t="shared" si="6"/>
        <v>1.0007599088376748</v>
      </c>
    </row>
    <row r="108" spans="1:4" x14ac:dyDescent="0.35">
      <c r="A108" s="33">
        <v>77</v>
      </c>
      <c r="B108" s="33">
        <f t="shared" si="4"/>
        <v>0.77</v>
      </c>
      <c r="C108" s="33">
        <f t="shared" si="5"/>
        <v>2.31</v>
      </c>
      <c r="D108" s="33">
        <f t="shared" si="6"/>
        <v>1.0007699114862851</v>
      </c>
    </row>
    <row r="109" spans="1:4" x14ac:dyDescent="0.35">
      <c r="A109" s="33">
        <v>78</v>
      </c>
      <c r="B109" s="33">
        <f t="shared" si="4"/>
        <v>0.78</v>
      </c>
      <c r="C109" s="33">
        <f t="shared" si="5"/>
        <v>2.34</v>
      </c>
      <c r="D109" s="33">
        <f t="shared" si="6"/>
        <v>1.0007799142348726</v>
      </c>
    </row>
    <row r="110" spans="1:4" x14ac:dyDescent="0.35">
      <c r="A110" s="33">
        <v>79</v>
      </c>
      <c r="B110" s="33">
        <f t="shared" si="4"/>
        <v>0.79</v>
      </c>
      <c r="C110" s="33">
        <f t="shared" si="5"/>
        <v>2.37</v>
      </c>
      <c r="D110" s="33">
        <f t="shared" si="6"/>
        <v>1.000789917083438</v>
      </c>
    </row>
    <row r="111" spans="1:4" x14ac:dyDescent="0.35">
      <c r="A111" s="33">
        <v>80</v>
      </c>
      <c r="B111" s="33">
        <f t="shared" si="4"/>
        <v>0.8</v>
      </c>
      <c r="C111" s="33">
        <f t="shared" si="5"/>
        <v>2.4000000000000004</v>
      </c>
      <c r="D111" s="33">
        <f t="shared" si="6"/>
        <v>1.0007999200319824</v>
      </c>
    </row>
    <row r="112" spans="1:4" x14ac:dyDescent="0.35">
      <c r="A112" s="33">
        <v>81</v>
      </c>
      <c r="B112" s="33">
        <f t="shared" si="4"/>
        <v>0.81</v>
      </c>
      <c r="C112" s="33">
        <f t="shared" si="5"/>
        <v>2.4300000000000002</v>
      </c>
      <c r="D112" s="33">
        <f t="shared" si="6"/>
        <v>1.0008099230805068</v>
      </c>
    </row>
    <row r="113" spans="1:4" x14ac:dyDescent="0.35">
      <c r="A113" s="33">
        <v>82</v>
      </c>
      <c r="B113" s="33">
        <f t="shared" si="4"/>
        <v>0.82000000000000006</v>
      </c>
      <c r="C113" s="33">
        <f t="shared" si="5"/>
        <v>2.46</v>
      </c>
      <c r="D113" s="33">
        <f t="shared" si="6"/>
        <v>1.0008199262290121</v>
      </c>
    </row>
    <row r="114" spans="1:4" x14ac:dyDescent="0.35">
      <c r="A114" s="33">
        <v>83</v>
      </c>
      <c r="B114" s="33">
        <f t="shared" si="4"/>
        <v>0.83000000000000007</v>
      </c>
      <c r="C114" s="33">
        <f t="shared" si="5"/>
        <v>2.4900000000000002</v>
      </c>
      <c r="D114" s="33">
        <f t="shared" si="6"/>
        <v>1.0008299294774996</v>
      </c>
    </row>
    <row r="115" spans="1:4" x14ac:dyDescent="0.35">
      <c r="A115" s="33">
        <v>84</v>
      </c>
      <c r="B115" s="33">
        <f t="shared" si="4"/>
        <v>0.84</v>
      </c>
      <c r="C115" s="33">
        <f t="shared" si="5"/>
        <v>2.52</v>
      </c>
      <c r="D115" s="33">
        <f t="shared" si="6"/>
        <v>1.0008399328259698</v>
      </c>
    </row>
    <row r="116" spans="1:4" x14ac:dyDescent="0.35">
      <c r="A116" s="33">
        <v>85</v>
      </c>
      <c r="B116" s="33">
        <f t="shared" si="4"/>
        <v>0.85</v>
      </c>
      <c r="C116" s="33">
        <f t="shared" si="5"/>
        <v>2.5499999999999998</v>
      </c>
      <c r="D116" s="33">
        <f t="shared" si="6"/>
        <v>1.0008499362744243</v>
      </c>
    </row>
    <row r="117" spans="1:4" x14ac:dyDescent="0.35">
      <c r="A117" s="33">
        <v>86</v>
      </c>
      <c r="B117" s="33">
        <f t="shared" si="4"/>
        <v>0.86</v>
      </c>
      <c r="C117" s="33">
        <f t="shared" si="5"/>
        <v>2.58</v>
      </c>
      <c r="D117" s="33">
        <f t="shared" si="6"/>
        <v>1.0008599398228637</v>
      </c>
    </row>
    <row r="118" spans="1:4" x14ac:dyDescent="0.35">
      <c r="A118" s="33">
        <v>87</v>
      </c>
      <c r="B118" s="33">
        <f t="shared" si="4"/>
        <v>0.87</v>
      </c>
      <c r="C118" s="33">
        <f t="shared" si="5"/>
        <v>2.61</v>
      </c>
      <c r="D118" s="33">
        <f t="shared" si="6"/>
        <v>1.0008699434712891</v>
      </c>
    </row>
    <row r="119" spans="1:4" x14ac:dyDescent="0.35">
      <c r="A119" s="33">
        <v>88</v>
      </c>
      <c r="B119" s="33">
        <f t="shared" si="4"/>
        <v>0.88</v>
      </c>
      <c r="C119" s="33">
        <f t="shared" si="5"/>
        <v>2.64</v>
      </c>
      <c r="D119" s="33">
        <f t="shared" si="6"/>
        <v>1.0008799472197014</v>
      </c>
    </row>
    <row r="120" spans="1:4" x14ac:dyDescent="0.35">
      <c r="A120" s="33">
        <v>89</v>
      </c>
      <c r="B120" s="33">
        <f t="shared" si="4"/>
        <v>0.89</v>
      </c>
      <c r="C120" s="33">
        <f t="shared" si="5"/>
        <v>2.67</v>
      </c>
      <c r="D120" s="33">
        <f t="shared" si="6"/>
        <v>1.0008899510681017</v>
      </c>
    </row>
    <row r="121" spans="1:4" x14ac:dyDescent="0.35">
      <c r="A121" s="33">
        <v>90</v>
      </c>
      <c r="B121" s="33">
        <f t="shared" si="4"/>
        <v>0.9</v>
      </c>
      <c r="C121" s="33">
        <f t="shared" si="5"/>
        <v>2.7</v>
      </c>
      <c r="D121" s="33">
        <f t="shared" si="6"/>
        <v>1.0008999550164912</v>
      </c>
    </row>
    <row r="122" spans="1:4" x14ac:dyDescent="0.35">
      <c r="A122" s="33">
        <v>91</v>
      </c>
      <c r="B122" s="33">
        <f t="shared" si="4"/>
        <v>0.91</v>
      </c>
      <c r="C122" s="33">
        <f t="shared" si="5"/>
        <v>2.73</v>
      </c>
      <c r="D122" s="33">
        <f t="shared" si="6"/>
        <v>1.0009099590648707</v>
      </c>
    </row>
    <row r="123" spans="1:4" x14ac:dyDescent="0.35">
      <c r="A123" s="33">
        <v>92</v>
      </c>
      <c r="B123" s="33">
        <f t="shared" si="4"/>
        <v>0.92</v>
      </c>
      <c r="C123" s="33">
        <f t="shared" si="5"/>
        <v>2.7600000000000002</v>
      </c>
      <c r="D123" s="33">
        <f t="shared" si="6"/>
        <v>1.0009199632132411</v>
      </c>
    </row>
    <row r="124" spans="1:4" x14ac:dyDescent="0.35">
      <c r="A124" s="33">
        <v>93</v>
      </c>
      <c r="B124" s="33">
        <f t="shared" si="4"/>
        <v>0.93</v>
      </c>
      <c r="C124" s="33">
        <f t="shared" si="5"/>
        <v>2.79</v>
      </c>
      <c r="D124" s="33">
        <f t="shared" si="6"/>
        <v>1.0009299674616035</v>
      </c>
    </row>
    <row r="125" spans="1:4" x14ac:dyDescent="0.35">
      <c r="A125" s="33">
        <v>94</v>
      </c>
      <c r="B125" s="33">
        <f t="shared" si="4"/>
        <v>0.94000000000000006</v>
      </c>
      <c r="C125" s="33">
        <f t="shared" si="5"/>
        <v>2.8200000000000003</v>
      </c>
      <c r="D125" s="33">
        <f t="shared" si="6"/>
        <v>1.0009399718099588</v>
      </c>
    </row>
    <row r="126" spans="1:4" x14ac:dyDescent="0.35">
      <c r="A126" s="33">
        <v>95</v>
      </c>
      <c r="B126" s="33">
        <f t="shared" si="4"/>
        <v>0.95000000000000007</v>
      </c>
      <c r="C126" s="33">
        <f t="shared" si="5"/>
        <v>2.85</v>
      </c>
      <c r="D126" s="33">
        <f t="shared" si="6"/>
        <v>1.0009499762583081</v>
      </c>
    </row>
    <row r="127" spans="1:4" x14ac:dyDescent="0.35">
      <c r="A127" s="33">
        <v>96</v>
      </c>
      <c r="B127" s="33">
        <f t="shared" si="4"/>
        <v>0.96</v>
      </c>
      <c r="C127" s="33">
        <f t="shared" si="5"/>
        <v>2.88</v>
      </c>
      <c r="D127" s="33">
        <f t="shared" si="6"/>
        <v>1.0009599808066525</v>
      </c>
    </row>
    <row r="128" spans="1:4" x14ac:dyDescent="0.35">
      <c r="A128" s="33">
        <v>97</v>
      </c>
      <c r="B128" s="33">
        <f t="shared" si="4"/>
        <v>0.97</v>
      </c>
      <c r="C128" s="33">
        <f t="shared" si="5"/>
        <v>2.91</v>
      </c>
      <c r="D128" s="33">
        <f t="shared" si="6"/>
        <v>1.0009699854549929</v>
      </c>
    </row>
    <row r="129" spans="1:4" x14ac:dyDescent="0.35">
      <c r="A129" s="33">
        <v>98</v>
      </c>
      <c r="B129" s="33">
        <f t="shared" si="4"/>
        <v>0.98</v>
      </c>
      <c r="C129" s="33">
        <f t="shared" si="5"/>
        <v>2.94</v>
      </c>
      <c r="D129" s="33">
        <f t="shared" si="6"/>
        <v>1.0009799902033303</v>
      </c>
    </row>
    <row r="130" spans="1:4" x14ac:dyDescent="0.35">
      <c r="A130" s="33">
        <v>99</v>
      </c>
      <c r="B130" s="33">
        <f t="shared" si="4"/>
        <v>0.99</v>
      </c>
      <c r="C130" s="33">
        <f t="shared" si="5"/>
        <v>2.9699999999999998</v>
      </c>
      <c r="D130" s="33">
        <f t="shared" si="6"/>
        <v>1.0009899950516656</v>
      </c>
    </row>
    <row r="131" spans="1:4" x14ac:dyDescent="0.35">
      <c r="A131" s="33">
        <v>100</v>
      </c>
      <c r="B131" s="33">
        <f t="shared" si="4"/>
        <v>1</v>
      </c>
      <c r="C131" s="33">
        <f t="shared" si="5"/>
        <v>3</v>
      </c>
      <c r="D131" s="33">
        <f t="shared" si="6"/>
        <v>1.0009999999999999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669E-8C95-4E4A-85CE-3CB17879C3D2}">
  <dimension ref="B1:AH23"/>
  <sheetViews>
    <sheetView workbookViewId="0">
      <selection activeCell="C5" sqref="C5"/>
    </sheetView>
  </sheetViews>
  <sheetFormatPr defaultRowHeight="14.5" x14ac:dyDescent="0.35"/>
  <cols>
    <col min="1" max="1" width="3.54296875" customWidth="1"/>
    <col min="2" max="3" width="4.6328125" customWidth="1"/>
    <col min="4" max="22" width="4.54296875" customWidth="1"/>
    <col min="23" max="24" width="4.6328125" customWidth="1"/>
  </cols>
  <sheetData>
    <row r="1" spans="2:34" x14ac:dyDescent="0.35">
      <c r="W1" s="40"/>
      <c r="X1" s="40"/>
      <c r="Y1" s="40"/>
      <c r="Z1" s="41" t="s">
        <v>99</v>
      </c>
      <c r="AA1" s="40"/>
      <c r="AB1" s="40"/>
      <c r="AC1" s="40"/>
      <c r="AD1" s="40"/>
      <c r="AE1" s="40"/>
      <c r="AG1" s="55">
        <f>MAX(X3:AE23)</f>
        <v>20</v>
      </c>
      <c r="AH1" s="55">
        <f>AG1*0.1</f>
        <v>2</v>
      </c>
    </row>
    <row r="2" spans="2:34" ht="15" thickBot="1" x14ac:dyDescent="0.4">
      <c r="W2" s="40"/>
      <c r="X2" s="40" t="s">
        <v>55</v>
      </c>
      <c r="Y2" s="40" t="s">
        <v>56</v>
      </c>
      <c r="Z2" s="40" t="s">
        <v>53</v>
      </c>
      <c r="AA2" s="40" t="s">
        <v>54</v>
      </c>
      <c r="AB2" s="40" t="s">
        <v>57</v>
      </c>
      <c r="AC2" s="40" t="s">
        <v>58</v>
      </c>
      <c r="AD2" s="40" t="s">
        <v>59</v>
      </c>
      <c r="AE2" s="40" t="s">
        <v>60</v>
      </c>
      <c r="AG2" s="55">
        <f>MIN(0,X3:AE23)</f>
        <v>0</v>
      </c>
      <c r="AH2" s="55">
        <f>AG2*0.1</f>
        <v>0</v>
      </c>
    </row>
    <row r="3" spans="2:34" ht="15" thickBot="1" x14ac:dyDescent="0.4">
      <c r="B3" s="18" t="s">
        <v>50</v>
      </c>
      <c r="C3" s="44">
        <v>10</v>
      </c>
      <c r="W3" s="40">
        <v>0</v>
      </c>
      <c r="X3" s="43">
        <f>$C$3</f>
        <v>10</v>
      </c>
      <c r="Y3" s="39">
        <f>X3</f>
        <v>10</v>
      </c>
      <c r="Z3" s="40"/>
      <c r="AA3" s="40"/>
      <c r="AB3" s="40"/>
      <c r="AC3" s="40"/>
      <c r="AD3" s="40"/>
      <c r="AE3" s="40"/>
      <c r="AG3" s="39">
        <f>AG2+AH2</f>
        <v>0</v>
      </c>
      <c r="AH3" s="39">
        <f>AG3</f>
        <v>0</v>
      </c>
    </row>
    <row r="4" spans="2:34" ht="15" thickBot="1" x14ac:dyDescent="0.4">
      <c r="B4" s="20" t="s">
        <v>4</v>
      </c>
      <c r="C4" s="48">
        <v>1</v>
      </c>
      <c r="W4" s="40">
        <v>1</v>
      </c>
      <c r="X4" s="39">
        <f>Y3</f>
        <v>10</v>
      </c>
      <c r="Y4" s="53">
        <f>$C$4*X4+$C$5</f>
        <v>11</v>
      </c>
      <c r="Z4" s="40"/>
      <c r="AA4" s="40"/>
      <c r="AB4" s="40"/>
      <c r="AC4" s="40"/>
      <c r="AD4" s="40"/>
      <c r="AE4" s="40"/>
      <c r="AG4" s="39">
        <f>AG1+AH1</f>
        <v>22</v>
      </c>
      <c r="AH4" s="39">
        <f>AG4</f>
        <v>22</v>
      </c>
    </row>
    <row r="5" spans="2:34" ht="15" thickBot="1" x14ac:dyDescent="0.4">
      <c r="B5" s="22" t="s">
        <v>103</v>
      </c>
      <c r="C5" s="49">
        <v>1</v>
      </c>
      <c r="W5" s="40">
        <v>2</v>
      </c>
      <c r="X5" s="46">
        <f>Y4</f>
        <v>11</v>
      </c>
      <c r="Y5" s="45">
        <f t="shared" ref="Y5" si="0">X5</f>
        <v>11</v>
      </c>
      <c r="Z5" s="40"/>
      <c r="AA5" s="40"/>
      <c r="AB5" s="40"/>
      <c r="AC5" s="40"/>
      <c r="AD5" s="40"/>
      <c r="AE5" s="40"/>
      <c r="AG5" s="39"/>
      <c r="AH5" s="39"/>
    </row>
    <row r="6" spans="2:34" ht="15" thickBot="1" x14ac:dyDescent="0.4">
      <c r="W6" s="40">
        <v>3</v>
      </c>
      <c r="X6" s="47">
        <f t="shared" ref="X6:X7" si="1">Y5</f>
        <v>11</v>
      </c>
      <c r="Y6" s="53">
        <f t="shared" ref="Y6" si="2">$C$4*X6+$C$5</f>
        <v>12</v>
      </c>
      <c r="Z6" s="40"/>
      <c r="AA6" s="40"/>
      <c r="AB6" s="40"/>
      <c r="AC6" s="40"/>
      <c r="AD6" s="40"/>
      <c r="AE6" s="40"/>
      <c r="AG6" s="39" t="s">
        <v>105</v>
      </c>
      <c r="AH6" s="39"/>
    </row>
    <row r="7" spans="2:34" ht="15" thickBot="1" x14ac:dyDescent="0.4">
      <c r="W7" s="40">
        <v>4</v>
      </c>
      <c r="X7" s="50">
        <f t="shared" si="1"/>
        <v>12</v>
      </c>
      <c r="Y7" s="52">
        <f t="shared" ref="Y7" si="3">X7</f>
        <v>12</v>
      </c>
      <c r="Z7" s="40"/>
      <c r="AA7" s="40"/>
      <c r="AB7" s="40"/>
      <c r="AC7" s="40"/>
      <c r="AD7" s="40"/>
      <c r="AE7" s="40"/>
      <c r="AG7" s="34" t="s">
        <v>104</v>
      </c>
      <c r="AH7" s="34"/>
    </row>
    <row r="8" spans="2:34" ht="15" thickBot="1" x14ac:dyDescent="0.4">
      <c r="W8" s="40">
        <v>5</v>
      </c>
      <c r="X8" s="51">
        <f t="shared" ref="X8:X14" si="4">Y7</f>
        <v>12</v>
      </c>
      <c r="Y8" s="54">
        <f t="shared" ref="Y8" si="5">$C$4*X8+$C$5</f>
        <v>13</v>
      </c>
      <c r="Z8" s="40"/>
      <c r="AA8" s="40"/>
      <c r="AB8" s="40"/>
      <c r="AC8" s="40"/>
      <c r="AD8" s="40"/>
      <c r="AE8" s="40"/>
      <c r="AG8" s="34"/>
      <c r="AH8" s="34"/>
    </row>
    <row r="9" spans="2:34" ht="15" thickBot="1" x14ac:dyDescent="0.4">
      <c r="W9" s="40">
        <v>6</v>
      </c>
      <c r="X9" s="46">
        <f t="shared" si="4"/>
        <v>13</v>
      </c>
      <c r="Y9" s="45">
        <f t="shared" ref="Y9" si="6">X9</f>
        <v>13</v>
      </c>
      <c r="Z9" s="40"/>
      <c r="AA9" s="40"/>
      <c r="AB9" s="40"/>
      <c r="AC9" s="40"/>
      <c r="AD9" s="40"/>
      <c r="AE9" s="40"/>
      <c r="AG9" s="34">
        <f>AG3</f>
        <v>0</v>
      </c>
      <c r="AH9" s="34">
        <f>AG9*C4+C5</f>
        <v>1</v>
      </c>
    </row>
    <row r="10" spans="2:34" ht="15" thickBot="1" x14ac:dyDescent="0.4">
      <c r="W10" s="40">
        <v>7</v>
      </c>
      <c r="X10" s="47">
        <f t="shared" si="4"/>
        <v>13</v>
      </c>
      <c r="Y10" s="53">
        <f t="shared" ref="Y10" si="7">$C$4*X10+$C$5</f>
        <v>14</v>
      </c>
      <c r="Z10" s="40"/>
      <c r="AA10" s="40"/>
      <c r="AB10" s="40"/>
      <c r="AC10" s="40"/>
      <c r="AD10" s="40"/>
      <c r="AE10" s="40"/>
      <c r="AG10" s="34">
        <f>AG4</f>
        <v>22</v>
      </c>
      <c r="AH10" s="34">
        <f>AG10*C4+C5</f>
        <v>23</v>
      </c>
    </row>
    <row r="11" spans="2:34" ht="15" thickBot="1" x14ac:dyDescent="0.4">
      <c r="W11" s="40">
        <v>8</v>
      </c>
      <c r="X11" s="46">
        <f t="shared" si="4"/>
        <v>14</v>
      </c>
      <c r="Y11" s="45">
        <f t="shared" ref="Y11" si="8">X11</f>
        <v>14</v>
      </c>
      <c r="Z11" s="40"/>
      <c r="AA11" s="40"/>
      <c r="AB11" s="40"/>
      <c r="AC11" s="40"/>
      <c r="AD11" s="40"/>
      <c r="AE11" s="40"/>
    </row>
    <row r="12" spans="2:34" ht="15" thickBot="1" x14ac:dyDescent="0.4">
      <c r="W12" s="40">
        <v>9</v>
      </c>
      <c r="X12" s="47">
        <f t="shared" si="4"/>
        <v>14</v>
      </c>
      <c r="Y12" s="53">
        <f t="shared" ref="Y12" si="9">$C$4*X12+$C$5</f>
        <v>15</v>
      </c>
      <c r="Z12" s="40"/>
      <c r="AA12" s="40"/>
      <c r="AB12" s="40"/>
      <c r="AC12" s="40"/>
      <c r="AD12" s="40"/>
      <c r="AE12" s="40"/>
    </row>
    <row r="13" spans="2:34" ht="15" thickBot="1" x14ac:dyDescent="0.4">
      <c r="W13" s="40">
        <v>10</v>
      </c>
      <c r="X13" s="46">
        <f t="shared" si="4"/>
        <v>15</v>
      </c>
      <c r="Y13" s="45">
        <f t="shared" ref="Y13" si="10">X13</f>
        <v>15</v>
      </c>
      <c r="Z13" s="40"/>
      <c r="AA13" s="40"/>
      <c r="AB13" s="40"/>
      <c r="AC13" s="40"/>
      <c r="AD13" s="40"/>
      <c r="AE13" s="40"/>
    </row>
    <row r="14" spans="2:34" ht="15" thickBot="1" x14ac:dyDescent="0.4">
      <c r="W14" s="40">
        <v>11</v>
      </c>
      <c r="X14" s="47">
        <f t="shared" si="4"/>
        <v>15</v>
      </c>
      <c r="Y14" s="53">
        <f t="shared" ref="Y14" si="11">$C$4*X14+$C$5</f>
        <v>16</v>
      </c>
      <c r="Z14" s="40"/>
      <c r="AA14" s="40"/>
      <c r="AB14" s="40"/>
      <c r="AC14" s="40"/>
      <c r="AD14" s="40"/>
      <c r="AE14" s="40"/>
    </row>
    <row r="15" spans="2:34" ht="15" thickBot="1" x14ac:dyDescent="0.4">
      <c r="W15" s="40">
        <v>12</v>
      </c>
      <c r="X15" s="46">
        <f t="shared" ref="X15:X23" si="12">Y14</f>
        <v>16</v>
      </c>
      <c r="Y15" s="45">
        <f t="shared" ref="Y15" si="13">X15</f>
        <v>16</v>
      </c>
      <c r="Z15" s="40"/>
      <c r="AA15" s="40"/>
      <c r="AB15" s="40"/>
      <c r="AC15" s="40"/>
      <c r="AD15" s="40"/>
      <c r="AE15" s="40"/>
    </row>
    <row r="16" spans="2:34" ht="15" thickBot="1" x14ac:dyDescent="0.4">
      <c r="W16" s="40">
        <v>13</v>
      </c>
      <c r="X16" s="47">
        <f t="shared" si="12"/>
        <v>16</v>
      </c>
      <c r="Y16" s="53">
        <f t="shared" ref="Y16" si="14">$C$4*X16+$C$5</f>
        <v>17</v>
      </c>
      <c r="Z16" s="40"/>
      <c r="AA16" s="40"/>
      <c r="AB16" s="40"/>
      <c r="AC16" s="40"/>
      <c r="AD16" s="40"/>
      <c r="AE16" s="40"/>
    </row>
    <row r="17" spans="23:31" ht="15" thickBot="1" x14ac:dyDescent="0.4">
      <c r="W17" s="40">
        <v>14</v>
      </c>
      <c r="X17" s="46">
        <f t="shared" si="12"/>
        <v>17</v>
      </c>
      <c r="Y17" s="45">
        <f t="shared" ref="Y17" si="15">X17</f>
        <v>17</v>
      </c>
      <c r="Z17" s="40"/>
      <c r="AA17" s="40"/>
      <c r="AB17" s="40"/>
      <c r="AC17" s="40"/>
      <c r="AD17" s="40"/>
      <c r="AE17" s="40"/>
    </row>
    <row r="18" spans="23:31" ht="15" thickBot="1" x14ac:dyDescent="0.4">
      <c r="W18" s="40">
        <v>15</v>
      </c>
      <c r="X18" s="47">
        <f t="shared" si="12"/>
        <v>17</v>
      </c>
      <c r="Y18" s="53">
        <f t="shared" ref="Y18" si="16">$C$4*X18+$C$5</f>
        <v>18</v>
      </c>
      <c r="Z18" s="40"/>
      <c r="AA18" s="40"/>
      <c r="AB18" s="40"/>
      <c r="AC18" s="40"/>
      <c r="AD18" s="40"/>
      <c r="AE18" s="40"/>
    </row>
    <row r="19" spans="23:31" ht="15" thickBot="1" x14ac:dyDescent="0.4">
      <c r="W19" s="40">
        <v>16</v>
      </c>
      <c r="X19" s="46">
        <f t="shared" si="12"/>
        <v>18</v>
      </c>
      <c r="Y19" s="45">
        <f t="shared" ref="Y19" si="17">X19</f>
        <v>18</v>
      </c>
      <c r="Z19" s="40"/>
      <c r="AA19" s="40"/>
      <c r="AB19" s="40"/>
      <c r="AC19" s="40"/>
      <c r="AD19" s="40"/>
      <c r="AE19" s="40"/>
    </row>
    <row r="20" spans="23:31" ht="15" thickBot="1" x14ac:dyDescent="0.4">
      <c r="W20" s="40">
        <v>17</v>
      </c>
      <c r="X20" s="47">
        <f t="shared" si="12"/>
        <v>18</v>
      </c>
      <c r="Y20" s="53">
        <f t="shared" ref="Y20" si="18">$C$4*X20+$C$5</f>
        <v>19</v>
      </c>
      <c r="Z20" s="40"/>
      <c r="AA20" s="40"/>
      <c r="AB20" s="40"/>
      <c r="AC20" s="40"/>
      <c r="AD20" s="40"/>
      <c r="AE20" s="40"/>
    </row>
    <row r="21" spans="23:31" ht="15" thickBot="1" x14ac:dyDescent="0.4">
      <c r="W21" s="40">
        <v>18</v>
      </c>
      <c r="X21" s="46">
        <f t="shared" si="12"/>
        <v>19</v>
      </c>
      <c r="Y21" s="45">
        <f t="shared" ref="Y21:Y22" si="19">X21</f>
        <v>19</v>
      </c>
      <c r="Z21" s="40"/>
      <c r="AA21" s="40"/>
      <c r="AB21" s="40"/>
      <c r="AC21" s="40"/>
      <c r="AD21" s="40"/>
      <c r="AE21" s="40"/>
    </row>
    <row r="22" spans="23:31" ht="15" thickBot="1" x14ac:dyDescent="0.4">
      <c r="W22" s="40">
        <v>19</v>
      </c>
      <c r="X22" s="46">
        <f t="shared" si="12"/>
        <v>19</v>
      </c>
      <c r="Y22" s="45">
        <f t="shared" si="19"/>
        <v>19</v>
      </c>
      <c r="Z22" s="40"/>
      <c r="AA22" s="40"/>
      <c r="AB22" s="40"/>
      <c r="AC22" s="40"/>
      <c r="AD22" s="40"/>
      <c r="AE22" s="40"/>
    </row>
    <row r="23" spans="23:31" ht="15" thickBot="1" x14ac:dyDescent="0.4">
      <c r="W23" s="40">
        <v>20</v>
      </c>
      <c r="X23" s="47">
        <f t="shared" si="12"/>
        <v>19</v>
      </c>
      <c r="Y23" s="53">
        <f t="shared" ref="Y23" si="20">$C$4*X23+$C$5</f>
        <v>20</v>
      </c>
      <c r="Z23" s="40"/>
      <c r="AA23" s="40"/>
      <c r="AB23" s="40"/>
      <c r="AC23" s="40"/>
      <c r="AD23" s="40"/>
      <c r="AE23" s="4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9DDF-1912-45EF-9E00-D1DFEE646F1A}">
  <dimension ref="B1:BM260"/>
  <sheetViews>
    <sheetView tabSelected="1" topLeftCell="P4" zoomScale="112" zoomScaleNormal="112" workbookViewId="0">
      <selection activeCell="C4" sqref="C4"/>
    </sheetView>
  </sheetViews>
  <sheetFormatPr defaultRowHeight="14.5" x14ac:dyDescent="0.35"/>
  <cols>
    <col min="1" max="1" width="3.54296875" customWidth="1"/>
    <col min="2" max="3" width="4.6328125" customWidth="1"/>
    <col min="4" max="49" width="4.54296875" customWidth="1"/>
    <col min="50" max="51" width="4.6328125" customWidth="1"/>
  </cols>
  <sheetData>
    <row r="1" spans="2:65" x14ac:dyDescent="0.35">
      <c r="AU1" s="42" t="s">
        <v>96</v>
      </c>
      <c r="AV1" s="33"/>
      <c r="AX1" s="40"/>
      <c r="AY1" s="40"/>
      <c r="AZ1" s="40"/>
      <c r="BA1" s="41" t="s">
        <v>99</v>
      </c>
      <c r="BB1" s="40"/>
      <c r="BC1" s="40"/>
      <c r="BD1" s="40"/>
      <c r="BE1" s="40"/>
      <c r="BF1" s="40"/>
      <c r="BH1" s="39">
        <f>MAX(AY3:BF23)</f>
        <v>99.995903279954788</v>
      </c>
      <c r="BI1" s="39">
        <f>BH1*0.1</f>
        <v>9.9995903279954792</v>
      </c>
      <c r="BK1" s="34" t="s">
        <v>98</v>
      </c>
      <c r="BL1" s="34"/>
      <c r="BM1" s="34"/>
    </row>
    <row r="2" spans="2:65" ht="15" thickBot="1" x14ac:dyDescent="0.4">
      <c r="AU2" s="33"/>
      <c r="AV2" s="33"/>
      <c r="AX2" s="40"/>
      <c r="AY2" s="40" t="s">
        <v>55</v>
      </c>
      <c r="AZ2" s="40" t="s">
        <v>56</v>
      </c>
      <c r="BA2" s="40" t="s">
        <v>53</v>
      </c>
      <c r="BB2" s="40" t="s">
        <v>54</v>
      </c>
      <c r="BC2" s="40" t="s">
        <v>57</v>
      </c>
      <c r="BD2" s="40" t="s">
        <v>58</v>
      </c>
      <c r="BE2" s="40" t="s">
        <v>59</v>
      </c>
      <c r="BF2" s="40" t="s">
        <v>60</v>
      </c>
      <c r="BH2" s="39"/>
      <c r="BI2" s="39"/>
      <c r="BK2" s="34">
        <v>0</v>
      </c>
      <c r="BL2" s="34">
        <v>0</v>
      </c>
      <c r="BM2" s="34">
        <f>MAX($C$4*BL2*(1-BL2/$C$5),0)</f>
        <v>0</v>
      </c>
    </row>
    <row r="3" spans="2:65" x14ac:dyDescent="0.35">
      <c r="B3" s="18" t="s">
        <v>50</v>
      </c>
      <c r="C3" s="19">
        <v>35</v>
      </c>
      <c r="AU3" s="33">
        <v>0</v>
      </c>
      <c r="AV3" s="33">
        <f>$C$3</f>
        <v>35</v>
      </c>
      <c r="AX3" s="40">
        <v>0</v>
      </c>
      <c r="AY3" s="40">
        <f>$C$3</f>
        <v>35</v>
      </c>
      <c r="AZ3" s="40">
        <f>AY3</f>
        <v>35</v>
      </c>
      <c r="BA3" s="40">
        <f>AY23</f>
        <v>77.534528095708382</v>
      </c>
      <c r="BB3" s="40">
        <f>BA3</f>
        <v>77.534528095708382</v>
      </c>
      <c r="BC3" s="40">
        <f>BA23</f>
        <v>2.021248417400733</v>
      </c>
      <c r="BD3" s="40">
        <f>BC3</f>
        <v>2.021248417400733</v>
      </c>
      <c r="BE3" s="40">
        <f>BC23</f>
        <v>99.995903279954788</v>
      </c>
      <c r="BF3" s="40">
        <f>BE3</f>
        <v>99.995903279954788</v>
      </c>
      <c r="BH3" s="39">
        <v>0</v>
      </c>
      <c r="BI3" s="39">
        <v>0</v>
      </c>
      <c r="BK3" s="34">
        <v>1</v>
      </c>
      <c r="BL3" s="34">
        <f>$C$5/100*BK3</f>
        <v>1</v>
      </c>
      <c r="BM3" s="34">
        <f>MAX($C$4*BL3*(1-BL3/$C$5),0)</f>
        <v>3.96</v>
      </c>
    </row>
    <row r="4" spans="2:65" x14ac:dyDescent="0.35">
      <c r="B4" s="20" t="s">
        <v>51</v>
      </c>
      <c r="C4" s="21">
        <v>4</v>
      </c>
      <c r="AU4" s="33">
        <v>1</v>
      </c>
      <c r="AV4" s="33">
        <f>MAX($C$4*AV3*(1-AV3/$C$5),0)</f>
        <v>91</v>
      </c>
      <c r="AX4" s="40">
        <v>1</v>
      </c>
      <c r="AY4" s="40">
        <f>AZ3</f>
        <v>35</v>
      </c>
      <c r="AZ4" s="40">
        <f>MAX($C$4*AZ3*(1-AZ3/$C$5),0)</f>
        <v>91</v>
      </c>
      <c r="BA4" s="40">
        <f>BB3</f>
        <v>77.534528095708382</v>
      </c>
      <c r="BB4" s="40">
        <f>MAX($C$4*BB3*(1-BB3/$C$5),0)</f>
        <v>69.673990501865845</v>
      </c>
      <c r="BC4" s="40">
        <f>BD3</f>
        <v>2.021248417400733</v>
      </c>
      <c r="BD4" s="40">
        <f>MAX($C$4*BD3*(1-BD3/$C$5),0)</f>
        <v>7.9215758630091333</v>
      </c>
      <c r="BE4" s="40">
        <f>BF3</f>
        <v>99.995903279954788</v>
      </c>
      <c r="BF4" s="40">
        <f>MAX($C$4*BF3*(1-BF3/$C$5),0)</f>
        <v>1.6386208856235738E-2</v>
      </c>
      <c r="BH4" s="39">
        <f>BH1+BI1</f>
        <v>109.99549360795027</v>
      </c>
      <c r="BI4" s="39">
        <f>BH4</f>
        <v>109.99549360795027</v>
      </c>
      <c r="BK4" s="34">
        <v>2</v>
      </c>
      <c r="BL4" s="34">
        <f t="shared" ref="BL4:BL67" si="0">$C$5/100*BK4</f>
        <v>2</v>
      </c>
      <c r="BM4" s="34">
        <f t="shared" ref="BM4:BM67" si="1">MAX($C$4*BL4*(1-BL4/$C$5),0)</f>
        <v>7.84</v>
      </c>
    </row>
    <row r="5" spans="2:65" ht="15" thickBot="1" x14ac:dyDescent="0.4">
      <c r="B5" s="57" t="s">
        <v>52</v>
      </c>
      <c r="C5" s="58">
        <v>100</v>
      </c>
      <c r="AU5" s="33">
        <v>2</v>
      </c>
      <c r="AV5" s="33">
        <f t="shared" ref="AV5:AV53" si="2">MAX($C$4*AV4*(1-AV4/$C$5),0)</f>
        <v>32.759999999999991</v>
      </c>
      <c r="AX5" s="40">
        <v>2</v>
      </c>
      <c r="AY5" s="40">
        <f>AZ4</f>
        <v>91</v>
      </c>
      <c r="AZ5" s="40">
        <f>AY5</f>
        <v>91</v>
      </c>
      <c r="BA5" s="40">
        <f>BB4</f>
        <v>69.673990501865845</v>
      </c>
      <c r="BB5" s="40">
        <f>BA5</f>
        <v>69.673990501865845</v>
      </c>
      <c r="BC5" s="40">
        <f>BD4</f>
        <v>7.9215758630091333</v>
      </c>
      <c r="BD5" s="40">
        <f>BC5</f>
        <v>7.9215758630091333</v>
      </c>
      <c r="BE5" s="40">
        <f>BF4</f>
        <v>1.6386208856235738E-2</v>
      </c>
      <c r="BF5" s="40">
        <f>BE5</f>
        <v>1.6386208856235738E-2</v>
      </c>
      <c r="BH5" s="39"/>
      <c r="BI5" s="39"/>
      <c r="BK5" s="34">
        <v>3</v>
      </c>
      <c r="BL5" s="34">
        <f t="shared" si="0"/>
        <v>3</v>
      </c>
      <c r="BM5" s="34">
        <f t="shared" si="1"/>
        <v>11.64</v>
      </c>
    </row>
    <row r="6" spans="2:65" x14ac:dyDescent="0.35">
      <c r="AU6" s="33">
        <v>3</v>
      </c>
      <c r="AV6" s="33">
        <f t="shared" si="2"/>
        <v>88.111295999999996</v>
      </c>
      <c r="AX6" s="40">
        <v>3</v>
      </c>
      <c r="AY6" s="40">
        <f>AZ5</f>
        <v>91</v>
      </c>
      <c r="AZ6" s="40">
        <f>MAX($C$4*AZ5*(1-AZ5/$C$5),0)</f>
        <v>32.759999999999991</v>
      </c>
      <c r="BA6" s="40">
        <f t="shared" ref="BA6:BE23" si="3">BB5</f>
        <v>69.673990501865845</v>
      </c>
      <c r="BB6" s="40">
        <f t="shared" ref="BB6" si="4">MAX($C$4*BB5*(1-BB5/$C$5),0)</f>
        <v>84.517363909299704</v>
      </c>
      <c r="BC6" s="40">
        <f t="shared" si="3"/>
        <v>7.9215758630091333</v>
      </c>
      <c r="BD6" s="40">
        <f t="shared" ref="BD6" si="5">MAX($C$4*BD5*(1-BD5/$C$5),0)</f>
        <v>29.176248885900176</v>
      </c>
      <c r="BE6" s="40">
        <f t="shared" si="3"/>
        <v>1.6386208856235738E-2</v>
      </c>
      <c r="BF6" s="40">
        <f t="shared" ref="BF6" si="6">MAX($C$4*BF5*(1-BF5/$C$5),0)</f>
        <v>6.5534095111315749E-2</v>
      </c>
      <c r="BH6" s="39" t="s">
        <v>97</v>
      </c>
      <c r="BI6" s="39"/>
      <c r="BK6" s="34">
        <v>4</v>
      </c>
      <c r="BL6" s="34">
        <f t="shared" si="0"/>
        <v>4</v>
      </c>
      <c r="BM6" s="34">
        <f t="shared" si="1"/>
        <v>15.36</v>
      </c>
    </row>
    <row r="7" spans="2:65" x14ac:dyDescent="0.35">
      <c r="B7" s="59" t="s">
        <v>108</v>
      </c>
      <c r="C7" s="59"/>
      <c r="AU7" s="33">
        <v>4</v>
      </c>
      <c r="AV7" s="33">
        <f t="shared" si="2"/>
        <v>41.901164688015378</v>
      </c>
      <c r="AX7" s="40">
        <v>4</v>
      </c>
      <c r="AY7" s="40">
        <f t="shared" ref="AY7:AY23" si="7">AZ6</f>
        <v>32.759999999999991</v>
      </c>
      <c r="AZ7" s="40">
        <f t="shared" ref="AZ7" si="8">AY7</f>
        <v>32.759999999999991</v>
      </c>
      <c r="BA7" s="40">
        <f t="shared" si="3"/>
        <v>84.517363909299704</v>
      </c>
      <c r="BB7" s="40">
        <f t="shared" ref="BB7:BD7" si="9">BA7</f>
        <v>84.517363909299704</v>
      </c>
      <c r="BC7" s="40">
        <f t="shared" si="3"/>
        <v>29.176248885900176</v>
      </c>
      <c r="BD7" s="40">
        <f t="shared" si="9"/>
        <v>29.176248885900176</v>
      </c>
      <c r="BE7" s="40">
        <f t="shared" si="3"/>
        <v>6.5534095111315749E-2</v>
      </c>
      <c r="BF7" s="40">
        <f t="shared" ref="BF7" si="10">BE7</f>
        <v>6.5534095111315749E-2</v>
      </c>
      <c r="BK7" s="34">
        <v>5</v>
      </c>
      <c r="BL7" s="34">
        <f t="shared" si="0"/>
        <v>5</v>
      </c>
      <c r="BM7" s="34">
        <f t="shared" si="1"/>
        <v>19</v>
      </c>
    </row>
    <row r="8" spans="2:65" x14ac:dyDescent="0.35">
      <c r="B8" s="59" t="s">
        <v>109</v>
      </c>
      <c r="C8" s="59"/>
      <c r="AU8" s="33">
        <v>5</v>
      </c>
      <c r="AV8" s="33">
        <f t="shared" si="2"/>
        <v>97.376354663574034</v>
      </c>
      <c r="AX8" s="40">
        <v>5</v>
      </c>
      <c r="AY8" s="40">
        <f t="shared" si="7"/>
        <v>32.759999999999991</v>
      </c>
      <c r="AZ8" s="40">
        <f t="shared" ref="AZ8" si="11">MAX($C$4*AZ7*(1-AZ7/$C$5),0)</f>
        <v>88.111295999999996</v>
      </c>
      <c r="BA8" s="40">
        <f t="shared" si="3"/>
        <v>84.517363909299704</v>
      </c>
      <c r="BB8" s="40">
        <f t="shared" ref="BB8" si="12">MAX($C$4*BB7*(1-BB7/$C$5),0)</f>
        <v>52.342063550118972</v>
      </c>
      <c r="BC8" s="40">
        <f t="shared" si="3"/>
        <v>29.176248885900176</v>
      </c>
      <c r="BD8" s="40">
        <f t="shared" ref="BD8" si="13">MAX($C$4*BD7*(1-BD7/$C$5),0)</f>
        <v>82.654855581521048</v>
      </c>
      <c r="BE8" s="40">
        <f t="shared" si="3"/>
        <v>6.5534095111315749E-2</v>
      </c>
      <c r="BF8" s="40">
        <f t="shared" ref="BF8" si="14">MAX($C$4*BF7*(1-BF7/$C$5),0)</f>
        <v>0.26196459174038061</v>
      </c>
      <c r="BK8" s="34">
        <v>6</v>
      </c>
      <c r="BL8" s="34">
        <f t="shared" si="0"/>
        <v>6</v>
      </c>
      <c r="BM8" s="34">
        <f t="shared" si="1"/>
        <v>22.56</v>
      </c>
    </row>
    <row r="9" spans="2:65" x14ac:dyDescent="0.35">
      <c r="B9" s="59" t="s">
        <v>110</v>
      </c>
      <c r="C9" s="59"/>
      <c r="AU9" s="33">
        <v>6</v>
      </c>
      <c r="AV9" s="33">
        <f t="shared" si="2"/>
        <v>10.219240751649858</v>
      </c>
      <c r="AX9" s="40">
        <v>6</v>
      </c>
      <c r="AY9" s="40">
        <f t="shared" si="7"/>
        <v>88.111295999999996</v>
      </c>
      <c r="AZ9" s="40">
        <f t="shared" ref="AZ9" si="15">AY9</f>
        <v>88.111295999999996</v>
      </c>
      <c r="BA9" s="40">
        <f t="shared" si="3"/>
        <v>52.342063550118972</v>
      </c>
      <c r="BB9" s="40">
        <f t="shared" ref="BB9:BD9" si="16">BA9</f>
        <v>52.342063550118972</v>
      </c>
      <c r="BC9" s="40">
        <f t="shared" si="3"/>
        <v>82.654855581521048</v>
      </c>
      <c r="BD9" s="40">
        <f t="shared" si="16"/>
        <v>82.654855581521048</v>
      </c>
      <c r="BE9" s="40">
        <f t="shared" si="3"/>
        <v>0.26196459174038061</v>
      </c>
      <c r="BF9" s="40">
        <f t="shared" ref="BF9" si="17">BE9</f>
        <v>0.26196459174038061</v>
      </c>
      <c r="BK9" s="34">
        <v>7</v>
      </c>
      <c r="BL9" s="34">
        <f t="shared" si="0"/>
        <v>7</v>
      </c>
      <c r="BM9" s="34">
        <f t="shared" si="1"/>
        <v>26.04</v>
      </c>
    </row>
    <row r="10" spans="2:65" x14ac:dyDescent="0.35">
      <c r="AU10" s="33">
        <v>7</v>
      </c>
      <c r="AV10" s="33">
        <f t="shared" si="2"/>
        <v>36.699647744992184</v>
      </c>
      <c r="AX10" s="40">
        <v>7</v>
      </c>
      <c r="AY10" s="40">
        <f t="shared" si="7"/>
        <v>88.111295999999996</v>
      </c>
      <c r="AZ10" s="40">
        <f t="shared" ref="AZ10" si="18">MAX($C$4*AZ9*(1-AZ9/$C$5),0)</f>
        <v>41.901164688015378</v>
      </c>
      <c r="BA10" s="40">
        <f t="shared" si="3"/>
        <v>52.342063550118972</v>
      </c>
      <c r="BB10" s="40">
        <f t="shared" ref="BB10" si="19">MAX($C$4*BB9*(1-BB9/$C$5),0)</f>
        <v>99.780589533088175</v>
      </c>
      <c r="BC10" s="40">
        <f t="shared" si="3"/>
        <v>82.654855581521048</v>
      </c>
      <c r="BD10" s="40">
        <f t="shared" ref="BD10" si="20">MAX($C$4*BD9*(1-BD9/$C$5),0)</f>
        <v>57.346416278000149</v>
      </c>
      <c r="BE10" s="40">
        <f t="shared" si="3"/>
        <v>0.26196459174038061</v>
      </c>
      <c r="BF10" s="40">
        <f t="shared" ref="BF10" si="21">MAX($C$4*BF9*(1-BF9/$C$5),0)</f>
        <v>1.0451133490684943</v>
      </c>
      <c r="BK10" s="34">
        <v>8</v>
      </c>
      <c r="BL10" s="34">
        <f t="shared" si="0"/>
        <v>8</v>
      </c>
      <c r="BM10" s="34">
        <f t="shared" si="1"/>
        <v>29.44</v>
      </c>
    </row>
    <row r="11" spans="2:65" x14ac:dyDescent="0.35">
      <c r="AU11" s="33">
        <v>8</v>
      </c>
      <c r="AV11" s="33">
        <f>MAX($C$4*AV10*(1-AV10/$C$5),0)</f>
        <v>92.924025195708325</v>
      </c>
      <c r="AX11" s="40">
        <v>8</v>
      </c>
      <c r="AY11" s="40">
        <f t="shared" si="7"/>
        <v>41.901164688015378</v>
      </c>
      <c r="AZ11" s="40">
        <f t="shared" ref="AZ11" si="22">AY11</f>
        <v>41.901164688015378</v>
      </c>
      <c r="BA11" s="40">
        <f t="shared" si="3"/>
        <v>99.780589533088175</v>
      </c>
      <c r="BB11" s="40">
        <f t="shared" ref="BB11:BD11" si="23">BA11</f>
        <v>99.780589533088175</v>
      </c>
      <c r="BC11" s="40">
        <f t="shared" si="3"/>
        <v>57.346416278000149</v>
      </c>
      <c r="BD11" s="40">
        <f t="shared" si="23"/>
        <v>57.346416278000149</v>
      </c>
      <c r="BE11" s="40">
        <f t="shared" si="3"/>
        <v>1.0451133490684943</v>
      </c>
      <c r="BF11" s="40">
        <f t="shared" ref="BF11" si="24">BE11</f>
        <v>1.0451133490684943</v>
      </c>
      <c r="BK11" s="34">
        <v>9</v>
      </c>
      <c r="BL11" s="34">
        <f t="shared" si="0"/>
        <v>9</v>
      </c>
      <c r="BM11" s="34">
        <f t="shared" si="1"/>
        <v>32.76</v>
      </c>
    </row>
    <row r="12" spans="2:65" x14ac:dyDescent="0.35">
      <c r="AU12" s="33">
        <v>9</v>
      </c>
      <c r="AV12" s="33">
        <f t="shared" si="2"/>
        <v>26.30112243992787</v>
      </c>
      <c r="AX12" s="40">
        <v>9</v>
      </c>
      <c r="AY12" s="40">
        <f t="shared" si="7"/>
        <v>41.901164688015378</v>
      </c>
      <c r="AZ12" s="40">
        <f t="shared" ref="AZ12" si="25">MAX($C$4*AZ11*(1-AZ11/$C$5),0)</f>
        <v>97.376354663574034</v>
      </c>
      <c r="BA12" s="40">
        <f t="shared" si="3"/>
        <v>99.780589533088175</v>
      </c>
      <c r="BB12" s="40">
        <f t="shared" ref="BB12" si="26">MAX($C$4*BB11*(1-BB11/$C$5),0)</f>
        <v>0.87571622952769768</v>
      </c>
      <c r="BC12" s="40">
        <f t="shared" si="3"/>
        <v>57.346416278000149</v>
      </c>
      <c r="BD12" s="40">
        <f t="shared" ref="BD12" si="27">MAX($C$4*BD11*(1-BD11/$C$5),0)</f>
        <v>97.841206714813381</v>
      </c>
      <c r="BE12" s="40">
        <f t="shared" si="3"/>
        <v>1.0451133490684943</v>
      </c>
      <c r="BF12" s="40">
        <f t="shared" ref="BF12" si="28">MAX($C$4*BF11*(1-BF11/$C$5),0)</f>
        <v>4.1367629197779303</v>
      </c>
      <c r="BK12" s="34">
        <v>10</v>
      </c>
      <c r="BL12" s="34">
        <f t="shared" si="0"/>
        <v>10</v>
      </c>
      <c r="BM12" s="34">
        <f t="shared" si="1"/>
        <v>36</v>
      </c>
    </row>
    <row r="13" spans="2:65" ht="15" thickBot="1" x14ac:dyDescent="0.4">
      <c r="AU13" s="33">
        <v>10</v>
      </c>
      <c r="AV13" s="33">
        <f t="shared" si="2"/>
        <v>77.534528095708382</v>
      </c>
      <c r="AX13" s="40">
        <v>10</v>
      </c>
      <c r="AY13" s="40">
        <f t="shared" si="7"/>
        <v>97.376354663574034</v>
      </c>
      <c r="AZ13" s="40">
        <f t="shared" ref="AZ13" si="29">AY13</f>
        <v>97.376354663574034</v>
      </c>
      <c r="BA13" s="40">
        <f t="shared" si="3"/>
        <v>0.87571622952769768</v>
      </c>
      <c r="BB13" s="40">
        <f t="shared" ref="BB13:BD13" si="30">BA13</f>
        <v>0.87571622952769768</v>
      </c>
      <c r="BC13" s="40">
        <f t="shared" si="3"/>
        <v>97.841206714813381</v>
      </c>
      <c r="BD13" s="40">
        <f t="shared" si="30"/>
        <v>97.841206714813381</v>
      </c>
      <c r="BE13" s="40">
        <f t="shared" si="3"/>
        <v>4.1367629197779303</v>
      </c>
      <c r="BF13" s="40">
        <f t="shared" ref="BF13" si="31">BE13</f>
        <v>4.1367629197779303</v>
      </c>
      <c r="BK13" s="34">
        <v>11</v>
      </c>
      <c r="BL13" s="34">
        <f t="shared" si="0"/>
        <v>11</v>
      </c>
      <c r="BM13" s="34">
        <f t="shared" si="1"/>
        <v>39.160000000000004</v>
      </c>
    </row>
    <row r="14" spans="2:65" ht="15" thickBot="1" x14ac:dyDescent="0.4">
      <c r="B14" s="56" t="s">
        <v>82</v>
      </c>
      <c r="C14" s="23"/>
      <c r="AU14" s="33">
        <v>11</v>
      </c>
      <c r="AV14" s="33">
        <f t="shared" si="2"/>
        <v>69.673990501865845</v>
      </c>
      <c r="AX14" s="40">
        <v>11</v>
      </c>
      <c r="AY14" s="40">
        <f t="shared" si="7"/>
        <v>97.376354663574034</v>
      </c>
      <c r="AZ14" s="40">
        <f t="shared" ref="AZ14" si="32">MAX($C$4*AZ13*(1-AZ13/$C$5),0)</f>
        <v>10.219240751649858</v>
      </c>
      <c r="BA14" s="40">
        <f t="shared" si="3"/>
        <v>0.87571622952769768</v>
      </c>
      <c r="BB14" s="40">
        <f t="shared" ref="BB14" si="33">MAX($C$4*BB13*(1-BB13/$C$5),0)</f>
        <v>3.4721897615244623</v>
      </c>
      <c r="BC14" s="40">
        <f t="shared" si="3"/>
        <v>97.841206714813381</v>
      </c>
      <c r="BD14" s="40">
        <f t="shared" ref="BD14" si="34">MAX($C$4*BD13*(1-BD13/$C$5),0)</f>
        <v>8.4487576028198141</v>
      </c>
      <c r="BE14" s="40">
        <f t="shared" si="3"/>
        <v>4.1367629197779303</v>
      </c>
      <c r="BF14" s="40">
        <f t="shared" ref="BF14" si="35">MAX($C$4*BF13*(1-BF13/$C$5),0)</f>
        <v>15.862539380933738</v>
      </c>
      <c r="BK14" s="34">
        <v>12</v>
      </c>
      <c r="BL14" s="34">
        <f t="shared" si="0"/>
        <v>12</v>
      </c>
      <c r="BM14" s="34">
        <f t="shared" si="1"/>
        <v>42.24</v>
      </c>
    </row>
    <row r="15" spans="2:65" ht="15" thickBot="1" x14ac:dyDescent="0.4">
      <c r="B15" s="56" t="s">
        <v>106</v>
      </c>
      <c r="C15" s="23"/>
      <c r="AU15" s="33">
        <v>12</v>
      </c>
      <c r="AV15" s="33">
        <f t="shared" si="2"/>
        <v>84.517363909299704</v>
      </c>
      <c r="AX15" s="40">
        <v>12</v>
      </c>
      <c r="AY15" s="40">
        <f t="shared" si="7"/>
        <v>10.219240751649858</v>
      </c>
      <c r="AZ15" s="40">
        <f t="shared" ref="AZ15" si="36">AY15</f>
        <v>10.219240751649858</v>
      </c>
      <c r="BA15" s="40">
        <f t="shared" si="3"/>
        <v>3.4721897615244623</v>
      </c>
      <c r="BB15" s="40">
        <f t="shared" ref="BB15:BD15" si="37">BA15</f>
        <v>3.4721897615244623</v>
      </c>
      <c r="BC15" s="40">
        <f t="shared" si="3"/>
        <v>8.4487576028198141</v>
      </c>
      <c r="BD15" s="40">
        <f t="shared" si="37"/>
        <v>8.4487576028198141</v>
      </c>
      <c r="BE15" s="40">
        <f t="shared" si="3"/>
        <v>15.862539380933738</v>
      </c>
      <c r="BF15" s="40">
        <f t="shared" ref="BF15" si="38">BE15</f>
        <v>15.862539380933738</v>
      </c>
      <c r="BK15" s="34">
        <v>13</v>
      </c>
      <c r="BL15" s="34">
        <f t="shared" si="0"/>
        <v>13</v>
      </c>
      <c r="BM15" s="34">
        <f t="shared" si="1"/>
        <v>45.24</v>
      </c>
    </row>
    <row r="16" spans="2:65" ht="15" thickBot="1" x14ac:dyDescent="0.4">
      <c r="B16" s="24" t="s">
        <v>107</v>
      </c>
      <c r="C16" s="25">
        <f>C5*(1-1/C4)</f>
        <v>75</v>
      </c>
      <c r="AU16" s="33">
        <v>13</v>
      </c>
      <c r="AV16" s="33">
        <f t="shared" si="2"/>
        <v>52.342063550118972</v>
      </c>
      <c r="AX16" s="40">
        <v>13</v>
      </c>
      <c r="AY16" s="40">
        <f t="shared" si="7"/>
        <v>10.219240751649858</v>
      </c>
      <c r="AZ16" s="40">
        <f t="shared" ref="AZ16" si="39">MAX($C$4*AZ15*(1-AZ15/$C$5),0)</f>
        <v>36.699647744992184</v>
      </c>
      <c r="BA16" s="40">
        <f t="shared" si="3"/>
        <v>3.4721897615244623</v>
      </c>
      <c r="BB16" s="40">
        <f t="shared" ref="BB16" si="40">MAX($C$4*BB15*(1-BB15/$C$5),0)</f>
        <v>13.406514976496437</v>
      </c>
      <c r="BC16" s="40">
        <f t="shared" si="3"/>
        <v>8.4487576028198141</v>
      </c>
      <c r="BD16" s="40">
        <f t="shared" ref="BD16" si="41">MAX($C$4*BD15*(1-BD15/$C$5),0)</f>
        <v>30.939770210031032</v>
      </c>
      <c r="BE16" s="40">
        <f t="shared" si="3"/>
        <v>15.862539380933738</v>
      </c>
      <c r="BF16" s="40">
        <f t="shared" ref="BF16" si="42">MAX($C$4*BF15*(1-BF15/$C$5),0)</f>
        <v>53.385351299268002</v>
      </c>
      <c r="BK16" s="34">
        <v>14</v>
      </c>
      <c r="BL16" s="34">
        <f t="shared" si="0"/>
        <v>14</v>
      </c>
      <c r="BM16" s="34">
        <f t="shared" si="1"/>
        <v>48.16</v>
      </c>
    </row>
    <row r="17" spans="47:65" x14ac:dyDescent="0.35">
      <c r="AU17" s="33">
        <v>14</v>
      </c>
      <c r="AV17" s="33">
        <f t="shared" si="2"/>
        <v>99.780589533088175</v>
      </c>
      <c r="AX17" s="40">
        <v>14</v>
      </c>
      <c r="AY17" s="40">
        <f t="shared" si="7"/>
        <v>36.699647744992184</v>
      </c>
      <c r="AZ17" s="40">
        <f t="shared" ref="AZ17" si="43">AY17</f>
        <v>36.699647744992184</v>
      </c>
      <c r="BA17" s="40">
        <f t="shared" si="3"/>
        <v>13.406514976496437</v>
      </c>
      <c r="BB17" s="40">
        <f t="shared" ref="BB17:BD17" si="44">BA17</f>
        <v>13.406514976496437</v>
      </c>
      <c r="BC17" s="40">
        <f t="shared" si="3"/>
        <v>30.939770210031032</v>
      </c>
      <c r="BD17" s="40">
        <f t="shared" si="44"/>
        <v>30.939770210031032</v>
      </c>
      <c r="BE17" s="40">
        <f t="shared" si="3"/>
        <v>53.385351299268002</v>
      </c>
      <c r="BF17" s="40">
        <f t="shared" ref="BF17" si="45">BE17</f>
        <v>53.385351299268002</v>
      </c>
      <c r="BK17" s="34">
        <v>15</v>
      </c>
      <c r="BL17" s="34">
        <f t="shared" si="0"/>
        <v>15</v>
      </c>
      <c r="BM17" s="34">
        <f t="shared" si="1"/>
        <v>51</v>
      </c>
    </row>
    <row r="18" spans="47:65" x14ac:dyDescent="0.35">
      <c r="AU18" s="33">
        <v>15</v>
      </c>
      <c r="AV18" s="33">
        <f t="shared" si="2"/>
        <v>0.87571622952769768</v>
      </c>
      <c r="AX18" s="40">
        <v>15</v>
      </c>
      <c r="AY18" s="40">
        <f t="shared" si="7"/>
        <v>36.699647744992184</v>
      </c>
      <c r="AZ18" s="40">
        <f t="shared" ref="AZ18" si="46">MAX($C$4*AZ17*(1-AZ17/$C$5),0)</f>
        <v>92.924025195708325</v>
      </c>
      <c r="BA18" s="40">
        <f t="shared" si="3"/>
        <v>13.406514976496437</v>
      </c>
      <c r="BB18" s="40">
        <f t="shared" ref="BB18" si="47">MAX($C$4*BB17*(1-BB17/$C$5),0)</f>
        <v>46.436674153384821</v>
      </c>
      <c r="BC18" s="40">
        <f t="shared" si="3"/>
        <v>30.939770210031032</v>
      </c>
      <c r="BD18" s="40">
        <f t="shared" ref="BD18" si="48">MAX($C$4*BD17*(1-BD17/$C$5),0)</f>
        <v>85.46830561414319</v>
      </c>
      <c r="BE18" s="40">
        <f t="shared" si="3"/>
        <v>53.385351299268002</v>
      </c>
      <c r="BF18" s="40">
        <f t="shared" ref="BF18" si="49">MAX($C$4*BF17*(1-BF17/$C$5),0)</f>
        <v>99.54157586322178</v>
      </c>
      <c r="BK18" s="34">
        <v>16</v>
      </c>
      <c r="BL18" s="34">
        <f t="shared" si="0"/>
        <v>16</v>
      </c>
      <c r="BM18" s="34">
        <f t="shared" si="1"/>
        <v>53.76</v>
      </c>
    </row>
    <row r="19" spans="47:65" x14ac:dyDescent="0.35">
      <c r="AU19" s="33">
        <v>16</v>
      </c>
      <c r="AV19" s="33">
        <f t="shared" si="2"/>
        <v>3.4721897615244623</v>
      </c>
      <c r="AX19" s="40">
        <v>16</v>
      </c>
      <c r="AY19" s="40">
        <f t="shared" si="7"/>
        <v>92.924025195708325</v>
      </c>
      <c r="AZ19" s="40">
        <f t="shared" ref="AZ19" si="50">AY19</f>
        <v>92.924025195708325</v>
      </c>
      <c r="BA19" s="40">
        <f t="shared" si="3"/>
        <v>46.436674153384821</v>
      </c>
      <c r="BB19" s="40">
        <f t="shared" ref="BB19:BD19" si="51">BA19</f>
        <v>46.436674153384821</v>
      </c>
      <c r="BC19" s="40">
        <f t="shared" si="3"/>
        <v>85.46830561414319</v>
      </c>
      <c r="BD19" s="40">
        <f t="shared" si="51"/>
        <v>85.46830561414319</v>
      </c>
      <c r="BE19" s="40">
        <f t="shared" si="3"/>
        <v>99.54157586322178</v>
      </c>
      <c r="BF19" s="40">
        <f t="shared" ref="BF19" si="52">BE19</f>
        <v>99.54157586322178</v>
      </c>
      <c r="BK19" s="34">
        <v>17</v>
      </c>
      <c r="BL19" s="34">
        <f t="shared" si="0"/>
        <v>17</v>
      </c>
      <c r="BM19" s="34">
        <f t="shared" si="1"/>
        <v>56.44</v>
      </c>
    </row>
    <row r="20" spans="47:65" x14ac:dyDescent="0.35">
      <c r="AU20" s="33">
        <v>17</v>
      </c>
      <c r="AV20" s="33">
        <f t="shared" si="2"/>
        <v>13.406514976496437</v>
      </c>
      <c r="AX20" s="40">
        <v>17</v>
      </c>
      <c r="AY20" s="40">
        <f t="shared" si="7"/>
        <v>92.924025195708325</v>
      </c>
      <c r="AZ20" s="40">
        <f t="shared" ref="AZ20" si="53">MAX($C$4*AZ19*(1-AZ19/$C$5),0)</f>
        <v>26.30112243992787</v>
      </c>
      <c r="BA20" s="40">
        <f t="shared" si="3"/>
        <v>46.436674153384821</v>
      </c>
      <c r="BB20" s="40">
        <f t="shared" ref="BB20" si="54">MAX($C$4*BB19*(1-BB19/$C$5),0)</f>
        <v>99.492108356433775</v>
      </c>
      <c r="BC20" s="40">
        <f t="shared" si="3"/>
        <v>85.46830561414319</v>
      </c>
      <c r="BD20" s="40">
        <f t="shared" ref="BD20" si="55">MAX($C$4*BD19*(1-BD19/$C$5),0)</f>
        <v>49.679971874469544</v>
      </c>
      <c r="BE20" s="40">
        <f t="shared" si="3"/>
        <v>99.54157586322178</v>
      </c>
      <c r="BF20" s="40">
        <f t="shared" ref="BF20" si="56">MAX($C$4*BF19*(1-BF19/$C$5),0)</f>
        <v>1.8252904395456608</v>
      </c>
      <c r="BK20" s="34">
        <v>18</v>
      </c>
      <c r="BL20" s="34">
        <f t="shared" si="0"/>
        <v>18</v>
      </c>
      <c r="BM20" s="34">
        <f t="shared" si="1"/>
        <v>59.040000000000006</v>
      </c>
    </row>
    <row r="21" spans="47:65" x14ac:dyDescent="0.35">
      <c r="AU21" s="33">
        <v>18</v>
      </c>
      <c r="AV21" s="33">
        <f t="shared" si="2"/>
        <v>46.436674153384821</v>
      </c>
      <c r="AX21" s="40">
        <v>18</v>
      </c>
      <c r="AY21" s="40">
        <f t="shared" si="7"/>
        <v>26.30112243992787</v>
      </c>
      <c r="AZ21" s="40">
        <f t="shared" ref="AZ21" si="57">AY21</f>
        <v>26.30112243992787</v>
      </c>
      <c r="BA21" s="40">
        <f t="shared" si="3"/>
        <v>99.492108356433775</v>
      </c>
      <c r="BB21" s="40">
        <f t="shared" ref="BB21:BD21" si="58">BA21</f>
        <v>99.492108356433775</v>
      </c>
      <c r="BC21" s="40">
        <f t="shared" si="3"/>
        <v>49.679971874469544</v>
      </c>
      <c r="BD21" s="40">
        <f t="shared" si="58"/>
        <v>49.679971874469544</v>
      </c>
      <c r="BE21" s="40">
        <f t="shared" si="3"/>
        <v>1.8252904395456608</v>
      </c>
      <c r="BF21" s="40">
        <f t="shared" ref="BF21" si="59">BE21</f>
        <v>1.8252904395456608</v>
      </c>
      <c r="BK21" s="34">
        <v>19</v>
      </c>
      <c r="BL21" s="34">
        <f t="shared" si="0"/>
        <v>19</v>
      </c>
      <c r="BM21" s="34">
        <f t="shared" si="1"/>
        <v>61.56</v>
      </c>
    </row>
    <row r="22" spans="47:65" x14ac:dyDescent="0.35">
      <c r="AU22" s="33">
        <v>19</v>
      </c>
      <c r="AV22" s="33">
        <f t="shared" si="2"/>
        <v>99.492108356433775</v>
      </c>
      <c r="AX22" s="40">
        <v>19</v>
      </c>
      <c r="AY22" s="40">
        <f t="shared" si="7"/>
        <v>26.30112243992787</v>
      </c>
      <c r="AZ22" s="40">
        <f t="shared" ref="AZ22" si="60">MAX($C$4*AZ21*(1-AZ21/$C$5),0)</f>
        <v>77.534528095708382</v>
      </c>
      <c r="BA22" s="40">
        <f t="shared" si="3"/>
        <v>99.492108356433775</v>
      </c>
      <c r="BB22" s="40">
        <f t="shared" ref="BB22" si="61">MAX($C$4*BB21*(1-BB21/$C$5),0)</f>
        <v>2.021248417400733</v>
      </c>
      <c r="BC22" s="40">
        <f t="shared" si="3"/>
        <v>49.679971874469544</v>
      </c>
      <c r="BD22" s="40">
        <f t="shared" ref="BD22" si="62">MAX($C$4*BD21*(1-BD21/$C$5),0)</f>
        <v>99.995903279954788</v>
      </c>
      <c r="BE22" s="40">
        <f t="shared" si="3"/>
        <v>1.8252904395456608</v>
      </c>
      <c r="BF22" s="40">
        <f t="shared" ref="BF22" si="63">MAX($C$4*BF21*(1-BF21/$C$5),0)</f>
        <v>7.1678943506347723</v>
      </c>
      <c r="BK22" s="34">
        <v>20</v>
      </c>
      <c r="BL22" s="34">
        <f t="shared" si="0"/>
        <v>20</v>
      </c>
      <c r="BM22" s="34">
        <f t="shared" si="1"/>
        <v>64</v>
      </c>
    </row>
    <row r="23" spans="47:65" x14ac:dyDescent="0.35">
      <c r="AU23" s="33">
        <v>20</v>
      </c>
      <c r="AV23" s="33">
        <f t="shared" si="2"/>
        <v>2.021248417400733</v>
      </c>
      <c r="AX23" s="40">
        <v>20</v>
      </c>
      <c r="AY23" s="40">
        <f t="shared" si="7"/>
        <v>77.534528095708382</v>
      </c>
      <c r="AZ23" s="40">
        <f t="shared" ref="AZ23" si="64">AY23</f>
        <v>77.534528095708382</v>
      </c>
      <c r="BA23" s="40">
        <f t="shared" si="3"/>
        <v>2.021248417400733</v>
      </c>
      <c r="BB23" s="40">
        <f t="shared" ref="BB23:BD23" si="65">BA23</f>
        <v>2.021248417400733</v>
      </c>
      <c r="BC23" s="40">
        <f t="shared" si="3"/>
        <v>99.995903279954788</v>
      </c>
      <c r="BD23" s="40">
        <f t="shared" si="65"/>
        <v>99.995903279954788</v>
      </c>
      <c r="BE23" s="40">
        <f t="shared" si="3"/>
        <v>7.1678943506347723</v>
      </c>
      <c r="BF23" s="40">
        <f t="shared" ref="BF23" si="66">BE23</f>
        <v>7.1678943506347723</v>
      </c>
      <c r="BK23" s="34">
        <v>21</v>
      </c>
      <c r="BL23" s="34">
        <f t="shared" si="0"/>
        <v>21</v>
      </c>
      <c r="BM23" s="34">
        <f t="shared" si="1"/>
        <v>66.36</v>
      </c>
    </row>
    <row r="24" spans="47:65" x14ac:dyDescent="0.35">
      <c r="AU24" s="33">
        <v>21</v>
      </c>
      <c r="AV24" s="33">
        <f t="shared" si="2"/>
        <v>7.9215758630091333</v>
      </c>
      <c r="BK24" s="34">
        <v>22</v>
      </c>
      <c r="BL24" s="34">
        <f t="shared" si="0"/>
        <v>22</v>
      </c>
      <c r="BM24" s="34">
        <f t="shared" si="1"/>
        <v>68.64</v>
      </c>
    </row>
    <row r="25" spans="47:65" x14ac:dyDescent="0.35">
      <c r="AU25" s="33">
        <v>22</v>
      </c>
      <c r="AV25" s="33">
        <f t="shared" si="2"/>
        <v>29.176248885900176</v>
      </c>
      <c r="BK25" s="34">
        <v>23</v>
      </c>
      <c r="BL25" s="34">
        <f t="shared" si="0"/>
        <v>23</v>
      </c>
      <c r="BM25" s="34">
        <f t="shared" si="1"/>
        <v>70.84</v>
      </c>
    </row>
    <row r="26" spans="47:65" x14ac:dyDescent="0.35">
      <c r="AU26" s="33">
        <v>23</v>
      </c>
      <c r="AV26" s="33">
        <f t="shared" si="2"/>
        <v>82.654855581521048</v>
      </c>
      <c r="BK26" s="34">
        <v>24</v>
      </c>
      <c r="BL26" s="34">
        <f t="shared" si="0"/>
        <v>24</v>
      </c>
      <c r="BM26" s="34">
        <f t="shared" si="1"/>
        <v>72.960000000000008</v>
      </c>
    </row>
    <row r="27" spans="47:65" x14ac:dyDescent="0.35">
      <c r="AU27" s="33">
        <v>24</v>
      </c>
      <c r="AV27" s="33">
        <f t="shared" si="2"/>
        <v>57.346416278000149</v>
      </c>
      <c r="BK27" s="34">
        <v>25</v>
      </c>
      <c r="BL27" s="34">
        <f t="shared" si="0"/>
        <v>25</v>
      </c>
      <c r="BM27" s="34">
        <f t="shared" si="1"/>
        <v>75</v>
      </c>
    </row>
    <row r="28" spans="47:65" x14ac:dyDescent="0.35">
      <c r="AU28" s="33">
        <v>25</v>
      </c>
      <c r="AV28" s="33">
        <f t="shared" si="2"/>
        <v>97.841206714813381</v>
      </c>
      <c r="BK28" s="34">
        <v>26</v>
      </c>
      <c r="BL28" s="34">
        <f t="shared" si="0"/>
        <v>26</v>
      </c>
      <c r="BM28" s="34">
        <f t="shared" si="1"/>
        <v>76.959999999999994</v>
      </c>
    </row>
    <row r="29" spans="47:65" x14ac:dyDescent="0.35">
      <c r="AU29" s="33">
        <v>26</v>
      </c>
      <c r="AV29" s="33">
        <f t="shared" si="2"/>
        <v>8.4487576028198141</v>
      </c>
      <c r="BK29" s="34">
        <v>27</v>
      </c>
      <c r="BL29" s="34">
        <f t="shared" si="0"/>
        <v>27</v>
      </c>
      <c r="BM29" s="34">
        <f t="shared" si="1"/>
        <v>78.84</v>
      </c>
    </row>
    <row r="30" spans="47:65" x14ac:dyDescent="0.35">
      <c r="AU30" s="33">
        <v>27</v>
      </c>
      <c r="AV30" s="33">
        <f t="shared" si="2"/>
        <v>30.939770210031032</v>
      </c>
      <c r="BK30" s="34">
        <v>28</v>
      </c>
      <c r="BL30" s="34">
        <f t="shared" si="0"/>
        <v>28</v>
      </c>
      <c r="BM30" s="34">
        <f t="shared" si="1"/>
        <v>80.64</v>
      </c>
    </row>
    <row r="31" spans="47:65" x14ac:dyDescent="0.35">
      <c r="AU31" s="33">
        <v>28</v>
      </c>
      <c r="AV31" s="33">
        <f t="shared" si="2"/>
        <v>85.46830561414319</v>
      </c>
      <c r="BK31" s="34">
        <v>29</v>
      </c>
      <c r="BL31" s="34">
        <f t="shared" si="0"/>
        <v>29</v>
      </c>
      <c r="BM31" s="34">
        <f t="shared" si="1"/>
        <v>82.36</v>
      </c>
    </row>
    <row r="32" spans="47:65" x14ac:dyDescent="0.35">
      <c r="AU32" s="33">
        <v>29</v>
      </c>
      <c r="AV32" s="33">
        <f t="shared" si="2"/>
        <v>49.679971874469544</v>
      </c>
      <c r="BK32" s="34">
        <v>30</v>
      </c>
      <c r="BL32" s="34">
        <f t="shared" si="0"/>
        <v>30</v>
      </c>
      <c r="BM32" s="34">
        <f t="shared" si="1"/>
        <v>84</v>
      </c>
    </row>
    <row r="33" spans="47:65" x14ac:dyDescent="0.35">
      <c r="AU33" s="33">
        <v>30</v>
      </c>
      <c r="AV33" s="33">
        <f t="shared" si="2"/>
        <v>99.995903279954788</v>
      </c>
      <c r="BK33" s="34">
        <v>31</v>
      </c>
      <c r="BL33" s="34">
        <f t="shared" si="0"/>
        <v>31</v>
      </c>
      <c r="BM33" s="34">
        <f t="shared" si="1"/>
        <v>85.559999999999988</v>
      </c>
    </row>
    <row r="34" spans="47:65" x14ac:dyDescent="0.35">
      <c r="AU34" s="33">
        <v>31</v>
      </c>
      <c r="AV34" s="33">
        <f t="shared" si="2"/>
        <v>1.6386208856235738E-2</v>
      </c>
      <c r="BK34" s="34">
        <v>32</v>
      </c>
      <c r="BL34" s="34">
        <f t="shared" si="0"/>
        <v>32</v>
      </c>
      <c r="BM34" s="34">
        <f t="shared" si="1"/>
        <v>87.039999999999992</v>
      </c>
    </row>
    <row r="35" spans="47:65" x14ac:dyDescent="0.35">
      <c r="AU35" s="33">
        <v>32</v>
      </c>
      <c r="AV35" s="33">
        <f t="shared" si="2"/>
        <v>6.5534095111315749E-2</v>
      </c>
      <c r="BK35" s="34">
        <v>33</v>
      </c>
      <c r="BL35" s="34">
        <f t="shared" si="0"/>
        <v>33</v>
      </c>
      <c r="BM35" s="34">
        <f t="shared" si="1"/>
        <v>88.44</v>
      </c>
    </row>
    <row r="36" spans="47:65" x14ac:dyDescent="0.35">
      <c r="AU36" s="33">
        <v>33</v>
      </c>
      <c r="AV36" s="33">
        <f t="shared" si="2"/>
        <v>0.26196459174038061</v>
      </c>
      <c r="BK36" s="34">
        <v>34</v>
      </c>
      <c r="BL36" s="34">
        <f t="shared" si="0"/>
        <v>34</v>
      </c>
      <c r="BM36" s="34">
        <f t="shared" si="1"/>
        <v>89.759999999999991</v>
      </c>
    </row>
    <row r="37" spans="47:65" x14ac:dyDescent="0.35">
      <c r="AU37" s="33">
        <v>34</v>
      </c>
      <c r="AV37" s="33">
        <f t="shared" si="2"/>
        <v>1.0451133490684943</v>
      </c>
      <c r="BK37" s="34">
        <v>35</v>
      </c>
      <c r="BL37" s="34">
        <f t="shared" si="0"/>
        <v>35</v>
      </c>
      <c r="BM37" s="34">
        <f t="shared" si="1"/>
        <v>91</v>
      </c>
    </row>
    <row r="38" spans="47:65" x14ac:dyDescent="0.35">
      <c r="AU38" s="33">
        <v>35</v>
      </c>
      <c r="AV38" s="33">
        <f t="shared" si="2"/>
        <v>4.1367629197779303</v>
      </c>
      <c r="BK38" s="34">
        <v>36</v>
      </c>
      <c r="BL38" s="34">
        <f t="shared" si="0"/>
        <v>36</v>
      </c>
      <c r="BM38" s="34">
        <f t="shared" si="1"/>
        <v>92.16</v>
      </c>
    </row>
    <row r="39" spans="47:65" x14ac:dyDescent="0.35">
      <c r="AU39" s="33">
        <v>36</v>
      </c>
      <c r="AV39" s="33">
        <f t="shared" si="2"/>
        <v>15.862539380933738</v>
      </c>
      <c r="BK39" s="34">
        <v>37</v>
      </c>
      <c r="BL39" s="34">
        <f t="shared" si="0"/>
        <v>37</v>
      </c>
      <c r="BM39" s="34">
        <f t="shared" si="1"/>
        <v>93.24</v>
      </c>
    </row>
    <row r="40" spans="47:65" x14ac:dyDescent="0.35">
      <c r="AU40" s="33">
        <v>37</v>
      </c>
      <c r="AV40" s="33">
        <f t="shared" si="2"/>
        <v>53.385351299268002</v>
      </c>
      <c r="BK40" s="34">
        <v>38</v>
      </c>
      <c r="BL40" s="34">
        <f t="shared" si="0"/>
        <v>38</v>
      </c>
      <c r="BM40" s="34">
        <f t="shared" si="1"/>
        <v>94.24</v>
      </c>
    </row>
    <row r="41" spans="47:65" x14ac:dyDescent="0.35">
      <c r="AU41" s="33">
        <v>38</v>
      </c>
      <c r="AV41" s="33">
        <f t="shared" si="2"/>
        <v>99.54157586322178</v>
      </c>
      <c r="BK41" s="34">
        <v>39</v>
      </c>
      <c r="BL41" s="34">
        <f t="shared" si="0"/>
        <v>39</v>
      </c>
      <c r="BM41" s="34">
        <f t="shared" si="1"/>
        <v>95.16</v>
      </c>
    </row>
    <row r="42" spans="47:65" x14ac:dyDescent="0.35">
      <c r="AU42" s="33">
        <v>39</v>
      </c>
      <c r="AV42" s="33">
        <f t="shared" si="2"/>
        <v>1.8252904395456608</v>
      </c>
      <c r="BK42" s="34">
        <v>40</v>
      </c>
      <c r="BL42" s="34">
        <f t="shared" si="0"/>
        <v>40</v>
      </c>
      <c r="BM42" s="34">
        <f t="shared" si="1"/>
        <v>96</v>
      </c>
    </row>
    <row r="43" spans="47:65" x14ac:dyDescent="0.35">
      <c r="AU43" s="33">
        <v>40</v>
      </c>
      <c r="AV43" s="33">
        <f t="shared" si="2"/>
        <v>7.1678943506347723</v>
      </c>
      <c r="BK43" s="34">
        <v>41</v>
      </c>
      <c r="BL43" s="34">
        <f t="shared" si="0"/>
        <v>41</v>
      </c>
      <c r="BM43" s="34">
        <f t="shared" si="1"/>
        <v>96.760000000000019</v>
      </c>
    </row>
    <row r="44" spans="47:65" x14ac:dyDescent="0.35">
      <c r="AU44" s="33">
        <v>41</v>
      </c>
      <c r="AV44" s="33">
        <f t="shared" si="2"/>
        <v>26.616429025664612</v>
      </c>
      <c r="BK44" s="34">
        <v>42</v>
      </c>
      <c r="BL44" s="34">
        <f t="shared" si="0"/>
        <v>42</v>
      </c>
      <c r="BM44" s="34">
        <f t="shared" si="1"/>
        <v>97.440000000000012</v>
      </c>
    </row>
    <row r="45" spans="47:65" x14ac:dyDescent="0.35">
      <c r="AU45" s="33">
        <v>42</v>
      </c>
      <c r="AV45" s="33">
        <f t="shared" si="2"/>
        <v>78.12834433952878</v>
      </c>
      <c r="BK45" s="34">
        <v>43</v>
      </c>
      <c r="BL45" s="34">
        <f t="shared" si="0"/>
        <v>43</v>
      </c>
      <c r="BM45" s="34">
        <f t="shared" si="1"/>
        <v>98.04</v>
      </c>
    </row>
    <row r="46" spans="47:65" x14ac:dyDescent="0.35">
      <c r="AU46" s="33">
        <v>43</v>
      </c>
      <c r="AV46" s="33">
        <f t="shared" si="2"/>
        <v>68.351849788675977</v>
      </c>
      <c r="BK46" s="34">
        <v>44</v>
      </c>
      <c r="BL46" s="34">
        <f t="shared" si="0"/>
        <v>44</v>
      </c>
      <c r="BM46" s="34">
        <f t="shared" si="1"/>
        <v>98.56</v>
      </c>
    </row>
    <row r="47" spans="47:65" x14ac:dyDescent="0.35">
      <c r="AU47" s="33">
        <v>44</v>
      </c>
      <c r="AV47" s="33">
        <f t="shared" si="2"/>
        <v>86.528384373354939</v>
      </c>
      <c r="BK47" s="34">
        <v>45</v>
      </c>
      <c r="BL47" s="34">
        <f t="shared" si="0"/>
        <v>45</v>
      </c>
      <c r="BM47" s="34">
        <f t="shared" si="1"/>
        <v>99.000000000000014</v>
      </c>
    </row>
    <row r="48" spans="47:65" x14ac:dyDescent="0.35">
      <c r="AU48" s="33">
        <v>45</v>
      </c>
      <c r="AV48" s="33">
        <f t="shared" si="2"/>
        <v>46.627085402897549</v>
      </c>
      <c r="BK48" s="34">
        <v>46</v>
      </c>
      <c r="BL48" s="34">
        <f t="shared" si="0"/>
        <v>46</v>
      </c>
      <c r="BM48" s="34">
        <f t="shared" si="1"/>
        <v>99.360000000000014</v>
      </c>
    </row>
    <row r="49" spans="47:65" x14ac:dyDescent="0.35">
      <c r="AU49" s="33">
        <v>46</v>
      </c>
      <c r="AV49" s="33">
        <f t="shared" si="2"/>
        <v>99.544937884826126</v>
      </c>
      <c r="BK49" s="34">
        <v>47</v>
      </c>
      <c r="BL49" s="34">
        <f t="shared" si="0"/>
        <v>47</v>
      </c>
      <c r="BM49" s="34">
        <f t="shared" si="1"/>
        <v>99.64</v>
      </c>
    </row>
    <row r="50" spans="47:65" x14ac:dyDescent="0.35">
      <c r="AU50" s="33">
        <v>47</v>
      </c>
      <c r="AV50" s="33">
        <f t="shared" si="2"/>
        <v>1.8119651995488453</v>
      </c>
      <c r="BK50" s="34">
        <v>48</v>
      </c>
      <c r="BL50" s="34">
        <f t="shared" si="0"/>
        <v>48</v>
      </c>
      <c r="BM50" s="34">
        <f t="shared" si="1"/>
        <v>99.84</v>
      </c>
    </row>
    <row r="51" spans="47:65" x14ac:dyDescent="0.35">
      <c r="AU51" s="33">
        <v>48</v>
      </c>
      <c r="AV51" s="33">
        <f t="shared" si="2"/>
        <v>7.1165320828203376</v>
      </c>
      <c r="BK51" s="34">
        <v>49</v>
      </c>
      <c r="BL51" s="34">
        <f t="shared" si="0"/>
        <v>49</v>
      </c>
      <c r="BM51" s="34">
        <f t="shared" si="1"/>
        <v>99.960000000000008</v>
      </c>
    </row>
    <row r="52" spans="47:65" x14ac:dyDescent="0.35">
      <c r="AU52" s="33">
        <v>49</v>
      </c>
      <c r="AV52" s="33">
        <f t="shared" si="2"/>
        <v>26.440327175848903</v>
      </c>
      <c r="BK52" s="34">
        <v>50</v>
      </c>
      <c r="BL52" s="34">
        <f t="shared" si="0"/>
        <v>50</v>
      </c>
      <c r="BM52" s="34">
        <f t="shared" si="1"/>
        <v>100</v>
      </c>
    </row>
    <row r="53" spans="47:65" x14ac:dyDescent="0.35">
      <c r="AU53" s="33">
        <v>50</v>
      </c>
      <c r="AV53" s="33">
        <f t="shared" si="2"/>
        <v>77.797672656758252</v>
      </c>
      <c r="BK53" s="34">
        <v>51</v>
      </c>
      <c r="BL53" s="34">
        <f t="shared" si="0"/>
        <v>51</v>
      </c>
      <c r="BM53" s="34">
        <f t="shared" si="1"/>
        <v>99.96</v>
      </c>
    </row>
    <row r="54" spans="47:65" x14ac:dyDescent="0.35">
      <c r="BK54" s="34">
        <v>52</v>
      </c>
      <c r="BL54" s="34">
        <f t="shared" si="0"/>
        <v>52</v>
      </c>
      <c r="BM54" s="34">
        <f t="shared" si="1"/>
        <v>99.84</v>
      </c>
    </row>
    <row r="55" spans="47:65" x14ac:dyDescent="0.35">
      <c r="BK55" s="34">
        <v>53</v>
      </c>
      <c r="BL55" s="34">
        <f t="shared" si="0"/>
        <v>53</v>
      </c>
      <c r="BM55" s="34">
        <f t="shared" si="1"/>
        <v>99.64</v>
      </c>
    </row>
    <row r="56" spans="47:65" x14ac:dyDescent="0.35">
      <c r="BK56" s="34">
        <v>54</v>
      </c>
      <c r="BL56" s="34">
        <f t="shared" si="0"/>
        <v>54</v>
      </c>
      <c r="BM56" s="34">
        <f t="shared" si="1"/>
        <v>99.359999999999985</v>
      </c>
    </row>
    <row r="57" spans="47:65" x14ac:dyDescent="0.35">
      <c r="BK57" s="34">
        <v>55</v>
      </c>
      <c r="BL57" s="34">
        <f t="shared" si="0"/>
        <v>55</v>
      </c>
      <c r="BM57" s="34">
        <f t="shared" si="1"/>
        <v>98.999999999999986</v>
      </c>
    </row>
    <row r="58" spans="47:65" x14ac:dyDescent="0.35">
      <c r="BK58" s="34">
        <v>56</v>
      </c>
      <c r="BL58" s="34">
        <f t="shared" si="0"/>
        <v>56</v>
      </c>
      <c r="BM58" s="34">
        <f t="shared" si="1"/>
        <v>98.559999999999988</v>
      </c>
    </row>
    <row r="59" spans="47:65" x14ac:dyDescent="0.35">
      <c r="BK59" s="34">
        <v>57</v>
      </c>
      <c r="BL59" s="34">
        <f t="shared" si="0"/>
        <v>57</v>
      </c>
      <c r="BM59" s="34">
        <f t="shared" si="1"/>
        <v>98.04</v>
      </c>
    </row>
    <row r="60" spans="47:65" x14ac:dyDescent="0.35">
      <c r="BK60" s="34">
        <v>58</v>
      </c>
      <c r="BL60" s="34">
        <f t="shared" si="0"/>
        <v>58</v>
      </c>
      <c r="BM60" s="34">
        <f t="shared" si="1"/>
        <v>97.440000000000012</v>
      </c>
    </row>
    <row r="61" spans="47:65" x14ac:dyDescent="0.35">
      <c r="BK61" s="34">
        <v>59</v>
      </c>
      <c r="BL61" s="34">
        <f t="shared" si="0"/>
        <v>59</v>
      </c>
      <c r="BM61" s="34">
        <f t="shared" si="1"/>
        <v>96.76</v>
      </c>
    </row>
    <row r="62" spans="47:65" x14ac:dyDescent="0.35">
      <c r="BK62" s="34">
        <v>60</v>
      </c>
      <c r="BL62" s="34">
        <f t="shared" si="0"/>
        <v>60</v>
      </c>
      <c r="BM62" s="34">
        <f t="shared" si="1"/>
        <v>96</v>
      </c>
    </row>
    <row r="63" spans="47:65" x14ac:dyDescent="0.35">
      <c r="BK63" s="34">
        <v>61</v>
      </c>
      <c r="BL63" s="34">
        <f t="shared" si="0"/>
        <v>61</v>
      </c>
      <c r="BM63" s="34">
        <f t="shared" si="1"/>
        <v>95.16</v>
      </c>
    </row>
    <row r="64" spans="47:65" x14ac:dyDescent="0.35">
      <c r="BK64" s="34">
        <v>62</v>
      </c>
      <c r="BL64" s="34">
        <f t="shared" si="0"/>
        <v>62</v>
      </c>
      <c r="BM64" s="34">
        <f t="shared" si="1"/>
        <v>94.24</v>
      </c>
    </row>
    <row r="65" spans="63:65" x14ac:dyDescent="0.35">
      <c r="BK65" s="34">
        <v>63</v>
      </c>
      <c r="BL65" s="34">
        <f t="shared" si="0"/>
        <v>63</v>
      </c>
      <c r="BM65" s="34">
        <f t="shared" si="1"/>
        <v>93.24</v>
      </c>
    </row>
    <row r="66" spans="63:65" x14ac:dyDescent="0.35">
      <c r="BK66" s="34">
        <v>64</v>
      </c>
      <c r="BL66" s="34">
        <f t="shared" si="0"/>
        <v>64</v>
      </c>
      <c r="BM66" s="34">
        <f t="shared" si="1"/>
        <v>92.16</v>
      </c>
    </row>
    <row r="67" spans="63:65" x14ac:dyDescent="0.35">
      <c r="BK67" s="34">
        <v>65</v>
      </c>
      <c r="BL67" s="34">
        <f t="shared" si="0"/>
        <v>65</v>
      </c>
      <c r="BM67" s="34">
        <f t="shared" si="1"/>
        <v>91</v>
      </c>
    </row>
    <row r="68" spans="63:65" x14ac:dyDescent="0.35">
      <c r="BK68" s="34">
        <v>66</v>
      </c>
      <c r="BL68" s="34">
        <f t="shared" ref="BL68:BL102" si="67">$C$5/100*BK68</f>
        <v>66</v>
      </c>
      <c r="BM68" s="34">
        <f t="shared" ref="BM68:BM102" si="68">MAX($C$4*BL68*(1-BL68/$C$5),0)</f>
        <v>89.759999999999991</v>
      </c>
    </row>
    <row r="69" spans="63:65" x14ac:dyDescent="0.35">
      <c r="BK69" s="34">
        <v>67</v>
      </c>
      <c r="BL69" s="34">
        <f t="shared" si="67"/>
        <v>67</v>
      </c>
      <c r="BM69" s="34">
        <f t="shared" si="68"/>
        <v>88.439999999999984</v>
      </c>
    </row>
    <row r="70" spans="63:65" x14ac:dyDescent="0.35">
      <c r="BK70" s="34">
        <v>68</v>
      </c>
      <c r="BL70" s="34">
        <f t="shared" si="67"/>
        <v>68</v>
      </c>
      <c r="BM70" s="34">
        <f t="shared" si="68"/>
        <v>87.039999999999992</v>
      </c>
    </row>
    <row r="71" spans="63:65" x14ac:dyDescent="0.35">
      <c r="BK71" s="34">
        <v>69</v>
      </c>
      <c r="BL71" s="34">
        <f t="shared" si="67"/>
        <v>69</v>
      </c>
      <c r="BM71" s="34">
        <f t="shared" si="68"/>
        <v>85.560000000000016</v>
      </c>
    </row>
    <row r="72" spans="63:65" x14ac:dyDescent="0.35">
      <c r="BK72" s="34">
        <v>70</v>
      </c>
      <c r="BL72" s="34">
        <f t="shared" si="67"/>
        <v>70</v>
      </c>
      <c r="BM72" s="34">
        <f t="shared" si="68"/>
        <v>84.000000000000014</v>
      </c>
    </row>
    <row r="73" spans="63:65" x14ac:dyDescent="0.35">
      <c r="BK73" s="34">
        <v>71</v>
      </c>
      <c r="BL73" s="34">
        <f t="shared" si="67"/>
        <v>71</v>
      </c>
      <c r="BM73" s="34">
        <f t="shared" si="68"/>
        <v>82.360000000000014</v>
      </c>
    </row>
    <row r="74" spans="63:65" x14ac:dyDescent="0.35">
      <c r="BK74" s="34">
        <v>72</v>
      </c>
      <c r="BL74" s="34">
        <f t="shared" si="67"/>
        <v>72</v>
      </c>
      <c r="BM74" s="34">
        <f t="shared" si="68"/>
        <v>80.640000000000015</v>
      </c>
    </row>
    <row r="75" spans="63:65" x14ac:dyDescent="0.35">
      <c r="BK75" s="34">
        <v>73</v>
      </c>
      <c r="BL75" s="34">
        <f t="shared" si="67"/>
        <v>73</v>
      </c>
      <c r="BM75" s="34">
        <f t="shared" si="68"/>
        <v>78.84</v>
      </c>
    </row>
    <row r="76" spans="63:65" x14ac:dyDescent="0.35">
      <c r="BK76" s="34">
        <v>74</v>
      </c>
      <c r="BL76" s="34">
        <f t="shared" si="67"/>
        <v>74</v>
      </c>
      <c r="BM76" s="34">
        <f t="shared" si="68"/>
        <v>76.960000000000008</v>
      </c>
    </row>
    <row r="77" spans="63:65" x14ac:dyDescent="0.35">
      <c r="BK77" s="34">
        <v>75</v>
      </c>
      <c r="BL77" s="34">
        <f t="shared" si="67"/>
        <v>75</v>
      </c>
      <c r="BM77" s="34">
        <f t="shared" si="68"/>
        <v>75</v>
      </c>
    </row>
    <row r="78" spans="63:65" x14ac:dyDescent="0.35">
      <c r="BK78" s="34">
        <v>76</v>
      </c>
      <c r="BL78" s="34">
        <f t="shared" si="67"/>
        <v>76</v>
      </c>
      <c r="BM78" s="34">
        <f t="shared" si="68"/>
        <v>72.959999999999994</v>
      </c>
    </row>
    <row r="79" spans="63:65" x14ac:dyDescent="0.35">
      <c r="BK79" s="34">
        <v>77</v>
      </c>
      <c r="BL79" s="34">
        <f t="shared" si="67"/>
        <v>77</v>
      </c>
      <c r="BM79" s="34">
        <f t="shared" si="68"/>
        <v>70.839999999999989</v>
      </c>
    </row>
    <row r="80" spans="63:65" x14ac:dyDescent="0.35">
      <c r="BK80" s="34">
        <v>78</v>
      </c>
      <c r="BL80" s="34">
        <f t="shared" si="67"/>
        <v>78</v>
      </c>
      <c r="BM80" s="34">
        <f t="shared" si="68"/>
        <v>68.639999999999986</v>
      </c>
    </row>
    <row r="81" spans="63:65" x14ac:dyDescent="0.35">
      <c r="BK81" s="34">
        <v>79</v>
      </c>
      <c r="BL81" s="34">
        <f t="shared" si="67"/>
        <v>79</v>
      </c>
      <c r="BM81" s="34">
        <f t="shared" si="68"/>
        <v>66.359999999999985</v>
      </c>
    </row>
    <row r="82" spans="63:65" x14ac:dyDescent="0.35">
      <c r="BK82" s="34">
        <v>80</v>
      </c>
      <c r="BL82" s="34">
        <f t="shared" si="67"/>
        <v>80</v>
      </c>
      <c r="BM82" s="34">
        <f t="shared" si="68"/>
        <v>63.999999999999986</v>
      </c>
    </row>
    <row r="83" spans="63:65" x14ac:dyDescent="0.35">
      <c r="BK83" s="34">
        <v>81</v>
      </c>
      <c r="BL83" s="34">
        <f t="shared" si="67"/>
        <v>81</v>
      </c>
      <c r="BM83" s="34">
        <f t="shared" si="68"/>
        <v>61.559999999999981</v>
      </c>
    </row>
    <row r="84" spans="63:65" x14ac:dyDescent="0.35">
      <c r="BK84" s="34">
        <v>82</v>
      </c>
      <c r="BL84" s="34">
        <f t="shared" si="67"/>
        <v>82</v>
      </c>
      <c r="BM84" s="34">
        <f t="shared" si="68"/>
        <v>59.040000000000013</v>
      </c>
    </row>
    <row r="85" spans="63:65" x14ac:dyDescent="0.35">
      <c r="BK85" s="34">
        <v>83</v>
      </c>
      <c r="BL85" s="34">
        <f t="shared" si="67"/>
        <v>83</v>
      </c>
      <c r="BM85" s="34">
        <f t="shared" si="68"/>
        <v>56.440000000000012</v>
      </c>
    </row>
    <row r="86" spans="63:65" x14ac:dyDescent="0.35">
      <c r="BK86" s="34">
        <v>84</v>
      </c>
      <c r="BL86" s="34">
        <f t="shared" si="67"/>
        <v>84</v>
      </c>
      <c r="BM86" s="34">
        <f t="shared" si="68"/>
        <v>53.760000000000012</v>
      </c>
    </row>
    <row r="87" spans="63:65" x14ac:dyDescent="0.35">
      <c r="BK87" s="34">
        <v>85</v>
      </c>
      <c r="BL87" s="34">
        <f t="shared" si="67"/>
        <v>85</v>
      </c>
      <c r="BM87" s="34">
        <f t="shared" si="68"/>
        <v>51.000000000000007</v>
      </c>
    </row>
    <row r="88" spans="63:65" x14ac:dyDescent="0.35">
      <c r="BK88" s="34">
        <v>86</v>
      </c>
      <c r="BL88" s="34">
        <f t="shared" si="67"/>
        <v>86</v>
      </c>
      <c r="BM88" s="34">
        <f t="shared" si="68"/>
        <v>48.160000000000004</v>
      </c>
    </row>
    <row r="89" spans="63:65" x14ac:dyDescent="0.35">
      <c r="BK89" s="34">
        <v>87</v>
      </c>
      <c r="BL89" s="34">
        <f t="shared" si="67"/>
        <v>87</v>
      </c>
      <c r="BM89" s="34">
        <f t="shared" si="68"/>
        <v>45.24</v>
      </c>
    </row>
    <row r="90" spans="63:65" x14ac:dyDescent="0.35">
      <c r="BK90" s="34">
        <v>88</v>
      </c>
      <c r="BL90" s="34">
        <f t="shared" si="67"/>
        <v>88</v>
      </c>
      <c r="BM90" s="34">
        <f t="shared" si="68"/>
        <v>42.239999999999995</v>
      </c>
    </row>
    <row r="91" spans="63:65" x14ac:dyDescent="0.35">
      <c r="BK91" s="34">
        <v>89</v>
      </c>
      <c r="BL91" s="34">
        <f t="shared" si="67"/>
        <v>89</v>
      </c>
      <c r="BM91" s="34">
        <f t="shared" si="68"/>
        <v>39.159999999999997</v>
      </c>
    </row>
    <row r="92" spans="63:65" x14ac:dyDescent="0.35">
      <c r="BK92" s="34">
        <v>90</v>
      </c>
      <c r="BL92" s="34">
        <f t="shared" si="67"/>
        <v>90</v>
      </c>
      <c r="BM92" s="34">
        <f t="shared" si="68"/>
        <v>35.999999999999993</v>
      </c>
    </row>
    <row r="93" spans="63:65" x14ac:dyDescent="0.35">
      <c r="BK93" s="34">
        <v>91</v>
      </c>
      <c r="BL93" s="34">
        <f t="shared" si="67"/>
        <v>91</v>
      </c>
      <c r="BM93" s="34">
        <f t="shared" si="68"/>
        <v>32.759999999999991</v>
      </c>
    </row>
    <row r="94" spans="63:65" x14ac:dyDescent="0.35">
      <c r="BK94" s="34">
        <v>92</v>
      </c>
      <c r="BL94" s="34">
        <f t="shared" si="67"/>
        <v>92</v>
      </c>
      <c r="BM94" s="34">
        <f t="shared" si="68"/>
        <v>29.439999999999984</v>
      </c>
    </row>
    <row r="95" spans="63:65" x14ac:dyDescent="0.35">
      <c r="BK95" s="34">
        <v>93</v>
      </c>
      <c r="BL95" s="34">
        <f t="shared" si="67"/>
        <v>93</v>
      </c>
      <c r="BM95" s="34">
        <f t="shared" si="68"/>
        <v>26.039999999999981</v>
      </c>
    </row>
    <row r="96" spans="63:65" x14ac:dyDescent="0.35">
      <c r="BK96" s="34">
        <v>94</v>
      </c>
      <c r="BL96" s="34">
        <f t="shared" si="67"/>
        <v>94</v>
      </c>
      <c r="BM96" s="34">
        <f t="shared" si="68"/>
        <v>22.56000000000002</v>
      </c>
    </row>
    <row r="97" spans="63:65" x14ac:dyDescent="0.35">
      <c r="BK97" s="34">
        <v>95</v>
      </c>
      <c r="BL97" s="34">
        <f t="shared" si="67"/>
        <v>95</v>
      </c>
      <c r="BM97" s="34">
        <f t="shared" si="68"/>
        <v>19.000000000000018</v>
      </c>
    </row>
    <row r="98" spans="63:65" x14ac:dyDescent="0.35">
      <c r="BK98" s="34">
        <v>96</v>
      </c>
      <c r="BL98" s="34">
        <f t="shared" si="67"/>
        <v>96</v>
      </c>
      <c r="BM98" s="34">
        <f t="shared" si="68"/>
        <v>15.360000000000014</v>
      </c>
    </row>
    <row r="99" spans="63:65" x14ac:dyDescent="0.35">
      <c r="BK99" s="34">
        <v>97</v>
      </c>
      <c r="BL99" s="34">
        <f t="shared" si="67"/>
        <v>97</v>
      </c>
      <c r="BM99" s="34">
        <f t="shared" si="68"/>
        <v>11.640000000000011</v>
      </c>
    </row>
    <row r="100" spans="63:65" x14ac:dyDescent="0.35">
      <c r="BK100" s="34">
        <v>98</v>
      </c>
      <c r="BL100" s="34">
        <f t="shared" si="67"/>
        <v>98</v>
      </c>
      <c r="BM100" s="34">
        <f t="shared" si="68"/>
        <v>7.840000000000007</v>
      </c>
    </row>
    <row r="101" spans="63:65" x14ac:dyDescent="0.35">
      <c r="BK101" s="34">
        <v>99</v>
      </c>
      <c r="BL101" s="34">
        <f t="shared" si="67"/>
        <v>99</v>
      </c>
      <c r="BM101" s="34">
        <f t="shared" si="68"/>
        <v>3.9600000000000035</v>
      </c>
    </row>
    <row r="102" spans="63:65" x14ac:dyDescent="0.35">
      <c r="BK102" s="34">
        <v>100</v>
      </c>
      <c r="BL102" s="34">
        <f t="shared" si="67"/>
        <v>100</v>
      </c>
      <c r="BM102" s="34">
        <f t="shared" si="68"/>
        <v>0</v>
      </c>
    </row>
    <row r="152" spans="48:48" x14ac:dyDescent="0.35">
      <c r="AV152">
        <f t="shared" ref="AV152:AV196" si="69">MAX($C$4*AV151*(1-AV151/$C$5),0)</f>
        <v>0</v>
      </c>
    </row>
    <row r="153" spans="48:48" x14ac:dyDescent="0.35">
      <c r="AV153">
        <f t="shared" si="69"/>
        <v>0</v>
      </c>
    </row>
    <row r="154" spans="48:48" x14ac:dyDescent="0.35">
      <c r="AV154">
        <f t="shared" si="69"/>
        <v>0</v>
      </c>
    </row>
    <row r="155" spans="48:48" x14ac:dyDescent="0.35">
      <c r="AV155">
        <f t="shared" si="69"/>
        <v>0</v>
      </c>
    </row>
    <row r="156" spans="48:48" x14ac:dyDescent="0.35">
      <c r="AV156">
        <f t="shared" si="69"/>
        <v>0</v>
      </c>
    </row>
    <row r="157" spans="48:48" x14ac:dyDescent="0.35">
      <c r="AV157">
        <f t="shared" si="69"/>
        <v>0</v>
      </c>
    </row>
    <row r="158" spans="48:48" x14ac:dyDescent="0.35">
      <c r="AV158">
        <f t="shared" si="69"/>
        <v>0</v>
      </c>
    </row>
    <row r="159" spans="48:48" x14ac:dyDescent="0.35">
      <c r="AV159">
        <f t="shared" si="69"/>
        <v>0</v>
      </c>
    </row>
    <row r="160" spans="48:48" x14ac:dyDescent="0.35">
      <c r="AV160">
        <f t="shared" si="69"/>
        <v>0</v>
      </c>
    </row>
    <row r="161" spans="48:48" x14ac:dyDescent="0.35">
      <c r="AV161">
        <f t="shared" si="69"/>
        <v>0</v>
      </c>
    </row>
    <row r="162" spans="48:48" x14ac:dyDescent="0.35">
      <c r="AV162">
        <f t="shared" si="69"/>
        <v>0</v>
      </c>
    </row>
    <row r="163" spans="48:48" x14ac:dyDescent="0.35">
      <c r="AV163">
        <f t="shared" si="69"/>
        <v>0</v>
      </c>
    </row>
    <row r="164" spans="48:48" x14ac:dyDescent="0.35">
      <c r="AV164">
        <f t="shared" si="69"/>
        <v>0</v>
      </c>
    </row>
    <row r="165" spans="48:48" x14ac:dyDescent="0.35">
      <c r="AV165">
        <f t="shared" si="69"/>
        <v>0</v>
      </c>
    </row>
    <row r="166" spans="48:48" x14ac:dyDescent="0.35">
      <c r="AV166">
        <f t="shared" si="69"/>
        <v>0</v>
      </c>
    </row>
    <row r="167" spans="48:48" x14ac:dyDescent="0.35">
      <c r="AV167">
        <f t="shared" si="69"/>
        <v>0</v>
      </c>
    </row>
    <row r="168" spans="48:48" x14ac:dyDescent="0.35">
      <c r="AV168">
        <f t="shared" si="69"/>
        <v>0</v>
      </c>
    </row>
    <row r="169" spans="48:48" x14ac:dyDescent="0.35">
      <c r="AV169">
        <f t="shared" si="69"/>
        <v>0</v>
      </c>
    </row>
    <row r="170" spans="48:48" x14ac:dyDescent="0.35">
      <c r="AV170">
        <f t="shared" si="69"/>
        <v>0</v>
      </c>
    </row>
    <row r="171" spans="48:48" x14ac:dyDescent="0.35">
      <c r="AV171">
        <f t="shared" si="69"/>
        <v>0</v>
      </c>
    </row>
    <row r="172" spans="48:48" x14ac:dyDescent="0.35">
      <c r="AV172">
        <f t="shared" si="69"/>
        <v>0</v>
      </c>
    </row>
    <row r="173" spans="48:48" x14ac:dyDescent="0.35">
      <c r="AV173">
        <f t="shared" si="69"/>
        <v>0</v>
      </c>
    </row>
    <row r="174" spans="48:48" x14ac:dyDescent="0.35">
      <c r="AV174">
        <f t="shared" si="69"/>
        <v>0</v>
      </c>
    </row>
    <row r="175" spans="48:48" x14ac:dyDescent="0.35">
      <c r="AV175">
        <f t="shared" si="69"/>
        <v>0</v>
      </c>
    </row>
    <row r="176" spans="48:48" x14ac:dyDescent="0.35">
      <c r="AV176">
        <f t="shared" si="69"/>
        <v>0</v>
      </c>
    </row>
    <row r="177" spans="48:48" x14ac:dyDescent="0.35">
      <c r="AV177">
        <f t="shared" si="69"/>
        <v>0</v>
      </c>
    </row>
    <row r="178" spans="48:48" x14ac:dyDescent="0.35">
      <c r="AV178">
        <f t="shared" si="69"/>
        <v>0</v>
      </c>
    </row>
    <row r="179" spans="48:48" x14ac:dyDescent="0.35">
      <c r="AV179">
        <f t="shared" si="69"/>
        <v>0</v>
      </c>
    </row>
    <row r="180" spans="48:48" x14ac:dyDescent="0.35">
      <c r="AV180">
        <f t="shared" si="69"/>
        <v>0</v>
      </c>
    </row>
    <row r="181" spans="48:48" x14ac:dyDescent="0.35">
      <c r="AV181">
        <f t="shared" si="69"/>
        <v>0</v>
      </c>
    </row>
    <row r="182" spans="48:48" x14ac:dyDescent="0.35">
      <c r="AV182">
        <f t="shared" si="69"/>
        <v>0</v>
      </c>
    </row>
    <row r="183" spans="48:48" x14ac:dyDescent="0.35">
      <c r="AV183">
        <f t="shared" si="69"/>
        <v>0</v>
      </c>
    </row>
    <row r="184" spans="48:48" x14ac:dyDescent="0.35">
      <c r="AV184">
        <f t="shared" si="69"/>
        <v>0</v>
      </c>
    </row>
    <row r="185" spans="48:48" x14ac:dyDescent="0.35">
      <c r="AV185">
        <f t="shared" si="69"/>
        <v>0</v>
      </c>
    </row>
    <row r="186" spans="48:48" x14ac:dyDescent="0.35">
      <c r="AV186">
        <f t="shared" si="69"/>
        <v>0</v>
      </c>
    </row>
    <row r="187" spans="48:48" x14ac:dyDescent="0.35">
      <c r="AV187">
        <f t="shared" si="69"/>
        <v>0</v>
      </c>
    </row>
    <row r="188" spans="48:48" x14ac:dyDescent="0.35">
      <c r="AV188">
        <f t="shared" si="69"/>
        <v>0</v>
      </c>
    </row>
    <row r="189" spans="48:48" x14ac:dyDescent="0.35">
      <c r="AV189">
        <f t="shared" si="69"/>
        <v>0</v>
      </c>
    </row>
    <row r="190" spans="48:48" x14ac:dyDescent="0.35">
      <c r="AV190">
        <f t="shared" si="69"/>
        <v>0</v>
      </c>
    </row>
    <row r="191" spans="48:48" x14ac:dyDescent="0.35">
      <c r="AV191">
        <f t="shared" si="69"/>
        <v>0</v>
      </c>
    </row>
    <row r="192" spans="48:48" x14ac:dyDescent="0.35">
      <c r="AV192">
        <f t="shared" si="69"/>
        <v>0</v>
      </c>
    </row>
    <row r="193" spans="48:48" x14ac:dyDescent="0.35">
      <c r="AV193">
        <f t="shared" si="69"/>
        <v>0</v>
      </c>
    </row>
    <row r="194" spans="48:48" x14ac:dyDescent="0.35">
      <c r="AV194">
        <f t="shared" si="69"/>
        <v>0</v>
      </c>
    </row>
    <row r="195" spans="48:48" x14ac:dyDescent="0.35">
      <c r="AV195">
        <f t="shared" si="69"/>
        <v>0</v>
      </c>
    </row>
    <row r="196" spans="48:48" x14ac:dyDescent="0.35">
      <c r="AV196">
        <f t="shared" si="69"/>
        <v>0</v>
      </c>
    </row>
    <row r="197" spans="48:48" x14ac:dyDescent="0.35">
      <c r="AV197">
        <f t="shared" ref="AV197:AV260" si="70">MAX($C$4*AV196*(1-AV196/$C$5),0)</f>
        <v>0</v>
      </c>
    </row>
    <row r="198" spans="48:48" x14ac:dyDescent="0.35">
      <c r="AV198">
        <f t="shared" si="70"/>
        <v>0</v>
      </c>
    </row>
    <row r="199" spans="48:48" x14ac:dyDescent="0.35">
      <c r="AV199">
        <f t="shared" si="70"/>
        <v>0</v>
      </c>
    </row>
    <row r="200" spans="48:48" x14ac:dyDescent="0.35">
      <c r="AV200">
        <f t="shared" si="70"/>
        <v>0</v>
      </c>
    </row>
    <row r="201" spans="48:48" x14ac:dyDescent="0.35">
      <c r="AV201">
        <f t="shared" si="70"/>
        <v>0</v>
      </c>
    </row>
    <row r="202" spans="48:48" x14ac:dyDescent="0.35">
      <c r="AV202">
        <f t="shared" si="70"/>
        <v>0</v>
      </c>
    </row>
    <row r="203" spans="48:48" x14ac:dyDescent="0.35">
      <c r="AV203">
        <f t="shared" si="70"/>
        <v>0</v>
      </c>
    </row>
    <row r="204" spans="48:48" x14ac:dyDescent="0.35">
      <c r="AV204">
        <f t="shared" si="70"/>
        <v>0</v>
      </c>
    </row>
    <row r="205" spans="48:48" x14ac:dyDescent="0.35">
      <c r="AV205">
        <f t="shared" si="70"/>
        <v>0</v>
      </c>
    </row>
    <row r="206" spans="48:48" x14ac:dyDescent="0.35">
      <c r="AV206">
        <f t="shared" si="70"/>
        <v>0</v>
      </c>
    </row>
    <row r="207" spans="48:48" x14ac:dyDescent="0.35">
      <c r="AV207">
        <f t="shared" si="70"/>
        <v>0</v>
      </c>
    </row>
    <row r="208" spans="48:48" x14ac:dyDescent="0.35">
      <c r="AV208">
        <f t="shared" si="70"/>
        <v>0</v>
      </c>
    </row>
    <row r="209" spans="48:48" x14ac:dyDescent="0.35">
      <c r="AV209">
        <f t="shared" si="70"/>
        <v>0</v>
      </c>
    </row>
    <row r="210" spans="48:48" x14ac:dyDescent="0.35">
      <c r="AV210">
        <f t="shared" si="70"/>
        <v>0</v>
      </c>
    </row>
    <row r="211" spans="48:48" x14ac:dyDescent="0.35">
      <c r="AV211">
        <f t="shared" si="70"/>
        <v>0</v>
      </c>
    </row>
    <row r="212" spans="48:48" x14ac:dyDescent="0.35">
      <c r="AV212">
        <f t="shared" si="70"/>
        <v>0</v>
      </c>
    </row>
    <row r="213" spans="48:48" x14ac:dyDescent="0.35">
      <c r="AV213">
        <f t="shared" si="70"/>
        <v>0</v>
      </c>
    </row>
    <row r="214" spans="48:48" x14ac:dyDescent="0.35">
      <c r="AV214">
        <f t="shared" si="70"/>
        <v>0</v>
      </c>
    </row>
    <row r="215" spans="48:48" x14ac:dyDescent="0.35">
      <c r="AV215">
        <f t="shared" si="70"/>
        <v>0</v>
      </c>
    </row>
    <row r="216" spans="48:48" x14ac:dyDescent="0.35">
      <c r="AV216">
        <f t="shared" si="70"/>
        <v>0</v>
      </c>
    </row>
    <row r="217" spans="48:48" x14ac:dyDescent="0.35">
      <c r="AV217">
        <f t="shared" si="70"/>
        <v>0</v>
      </c>
    </row>
    <row r="218" spans="48:48" x14ac:dyDescent="0.35">
      <c r="AV218">
        <f t="shared" si="70"/>
        <v>0</v>
      </c>
    </row>
    <row r="219" spans="48:48" x14ac:dyDescent="0.35">
      <c r="AV219">
        <f t="shared" si="70"/>
        <v>0</v>
      </c>
    </row>
    <row r="220" spans="48:48" x14ac:dyDescent="0.35">
      <c r="AV220">
        <f t="shared" si="70"/>
        <v>0</v>
      </c>
    </row>
    <row r="221" spans="48:48" x14ac:dyDescent="0.35">
      <c r="AV221">
        <f t="shared" si="70"/>
        <v>0</v>
      </c>
    </row>
    <row r="222" spans="48:48" x14ac:dyDescent="0.35">
      <c r="AV222">
        <f t="shared" si="70"/>
        <v>0</v>
      </c>
    </row>
    <row r="223" spans="48:48" x14ac:dyDescent="0.35">
      <c r="AV223">
        <f t="shared" si="70"/>
        <v>0</v>
      </c>
    </row>
    <row r="224" spans="48:48" x14ac:dyDescent="0.35">
      <c r="AV224">
        <f t="shared" si="70"/>
        <v>0</v>
      </c>
    </row>
    <row r="225" spans="48:48" x14ac:dyDescent="0.35">
      <c r="AV225">
        <f t="shared" si="70"/>
        <v>0</v>
      </c>
    </row>
    <row r="226" spans="48:48" x14ac:dyDescent="0.35">
      <c r="AV226">
        <f t="shared" si="70"/>
        <v>0</v>
      </c>
    </row>
    <row r="227" spans="48:48" x14ac:dyDescent="0.35">
      <c r="AV227">
        <f t="shared" si="70"/>
        <v>0</v>
      </c>
    </row>
    <row r="228" spans="48:48" x14ac:dyDescent="0.35">
      <c r="AV228">
        <f t="shared" si="70"/>
        <v>0</v>
      </c>
    </row>
    <row r="229" spans="48:48" x14ac:dyDescent="0.35">
      <c r="AV229">
        <f t="shared" si="70"/>
        <v>0</v>
      </c>
    </row>
    <row r="230" spans="48:48" x14ac:dyDescent="0.35">
      <c r="AV230">
        <f t="shared" si="70"/>
        <v>0</v>
      </c>
    </row>
    <row r="231" spans="48:48" x14ac:dyDescent="0.35">
      <c r="AV231">
        <f t="shared" si="70"/>
        <v>0</v>
      </c>
    </row>
    <row r="232" spans="48:48" x14ac:dyDescent="0.35">
      <c r="AV232">
        <f t="shared" si="70"/>
        <v>0</v>
      </c>
    </row>
    <row r="233" spans="48:48" x14ac:dyDescent="0.35">
      <c r="AV233">
        <f t="shared" si="70"/>
        <v>0</v>
      </c>
    </row>
    <row r="234" spans="48:48" x14ac:dyDescent="0.35">
      <c r="AV234">
        <f t="shared" si="70"/>
        <v>0</v>
      </c>
    </row>
    <row r="235" spans="48:48" x14ac:dyDescent="0.35">
      <c r="AV235">
        <f t="shared" si="70"/>
        <v>0</v>
      </c>
    </row>
    <row r="236" spans="48:48" x14ac:dyDescent="0.35">
      <c r="AV236">
        <f t="shared" si="70"/>
        <v>0</v>
      </c>
    </row>
    <row r="237" spans="48:48" x14ac:dyDescent="0.35">
      <c r="AV237">
        <f t="shared" si="70"/>
        <v>0</v>
      </c>
    </row>
    <row r="238" spans="48:48" x14ac:dyDescent="0.35">
      <c r="AV238">
        <f t="shared" si="70"/>
        <v>0</v>
      </c>
    </row>
    <row r="239" spans="48:48" x14ac:dyDescent="0.35">
      <c r="AV239">
        <f t="shared" si="70"/>
        <v>0</v>
      </c>
    </row>
    <row r="240" spans="48:48" x14ac:dyDescent="0.35">
      <c r="AV240">
        <f t="shared" si="70"/>
        <v>0</v>
      </c>
    </row>
    <row r="241" spans="48:48" x14ac:dyDescent="0.35">
      <c r="AV241">
        <f t="shared" si="70"/>
        <v>0</v>
      </c>
    </row>
    <row r="242" spans="48:48" x14ac:dyDescent="0.35">
      <c r="AV242">
        <f t="shared" si="70"/>
        <v>0</v>
      </c>
    </row>
    <row r="243" spans="48:48" x14ac:dyDescent="0.35">
      <c r="AV243">
        <f t="shared" si="70"/>
        <v>0</v>
      </c>
    </row>
    <row r="244" spans="48:48" x14ac:dyDescent="0.35">
      <c r="AV244">
        <f t="shared" si="70"/>
        <v>0</v>
      </c>
    </row>
    <row r="245" spans="48:48" x14ac:dyDescent="0.35">
      <c r="AV245">
        <f t="shared" si="70"/>
        <v>0</v>
      </c>
    </row>
    <row r="246" spans="48:48" x14ac:dyDescent="0.35">
      <c r="AV246">
        <f t="shared" si="70"/>
        <v>0</v>
      </c>
    </row>
    <row r="247" spans="48:48" x14ac:dyDescent="0.35">
      <c r="AV247">
        <f t="shared" si="70"/>
        <v>0</v>
      </c>
    </row>
    <row r="248" spans="48:48" x14ac:dyDescent="0.35">
      <c r="AV248">
        <f t="shared" si="70"/>
        <v>0</v>
      </c>
    </row>
    <row r="249" spans="48:48" x14ac:dyDescent="0.35">
      <c r="AV249">
        <f t="shared" si="70"/>
        <v>0</v>
      </c>
    </row>
    <row r="250" spans="48:48" x14ac:dyDescent="0.35">
      <c r="AV250">
        <f t="shared" si="70"/>
        <v>0</v>
      </c>
    </row>
    <row r="251" spans="48:48" x14ac:dyDescent="0.35">
      <c r="AV251">
        <f t="shared" si="70"/>
        <v>0</v>
      </c>
    </row>
    <row r="252" spans="48:48" x14ac:dyDescent="0.35">
      <c r="AV252">
        <f t="shared" si="70"/>
        <v>0</v>
      </c>
    </row>
    <row r="253" spans="48:48" x14ac:dyDescent="0.35">
      <c r="AV253">
        <f t="shared" si="70"/>
        <v>0</v>
      </c>
    </row>
    <row r="254" spans="48:48" x14ac:dyDescent="0.35">
      <c r="AV254">
        <f t="shared" si="70"/>
        <v>0</v>
      </c>
    </row>
    <row r="255" spans="48:48" x14ac:dyDescent="0.35">
      <c r="AV255">
        <f t="shared" si="70"/>
        <v>0</v>
      </c>
    </row>
    <row r="256" spans="48:48" x14ac:dyDescent="0.35">
      <c r="AV256">
        <f t="shared" si="70"/>
        <v>0</v>
      </c>
    </row>
    <row r="257" spans="48:48" x14ac:dyDescent="0.35">
      <c r="AV257">
        <f t="shared" si="70"/>
        <v>0</v>
      </c>
    </row>
    <row r="258" spans="48:48" x14ac:dyDescent="0.35">
      <c r="AV258">
        <f t="shared" si="70"/>
        <v>0</v>
      </c>
    </row>
    <row r="259" spans="48:48" x14ac:dyDescent="0.35">
      <c r="AV259">
        <f t="shared" si="70"/>
        <v>0</v>
      </c>
    </row>
    <row r="260" spans="48:48" x14ac:dyDescent="0.35">
      <c r="AV260">
        <f t="shared" si="70"/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AFE4-6EA6-4877-B187-CB7278171F74}">
  <dimension ref="B1:BE260"/>
  <sheetViews>
    <sheetView workbookViewId="0">
      <selection activeCell="C5" sqref="C5"/>
    </sheetView>
  </sheetViews>
  <sheetFormatPr defaultRowHeight="14.5" x14ac:dyDescent="0.35"/>
  <cols>
    <col min="1" max="1" width="3.54296875" customWidth="1"/>
    <col min="2" max="3" width="4.6328125" customWidth="1"/>
    <col min="4" max="41" width="4.54296875" customWidth="1"/>
    <col min="42" max="43" width="4.6328125" customWidth="1"/>
  </cols>
  <sheetData>
    <row r="1" spans="2:57" x14ac:dyDescent="0.35">
      <c r="AZ1">
        <f>MAX(AQ3:AX23)</f>
        <v>8</v>
      </c>
      <c r="BA1">
        <f>AZ1*0.1</f>
        <v>0.8</v>
      </c>
      <c r="BD1">
        <f>AZ1+BA1</f>
        <v>8.8000000000000007</v>
      </c>
    </row>
    <row r="2" spans="2:57" x14ac:dyDescent="0.35">
      <c r="AQ2" t="s">
        <v>55</v>
      </c>
      <c r="AR2" t="s">
        <v>56</v>
      </c>
      <c r="AS2" t="s">
        <v>53</v>
      </c>
      <c r="AT2" t="s">
        <v>54</v>
      </c>
      <c r="AU2" t="s">
        <v>57</v>
      </c>
      <c r="AV2" t="s">
        <v>58</v>
      </c>
      <c r="AW2" t="s">
        <v>59</v>
      </c>
      <c r="AX2" t="s">
        <v>60</v>
      </c>
      <c r="BC2">
        <v>0</v>
      </c>
      <c r="BD2">
        <v>0</v>
      </c>
      <c r="BE2">
        <f>MAX(BD2*($C$4/(1+($C$4-1)/$C$5*BD2)),0)</f>
        <v>0</v>
      </c>
    </row>
    <row r="3" spans="2:57" x14ac:dyDescent="0.35">
      <c r="B3" s="14" t="s">
        <v>50</v>
      </c>
      <c r="C3" s="14">
        <v>8</v>
      </c>
      <c r="AM3">
        <v>0</v>
      </c>
      <c r="AN3">
        <f>$C$3</f>
        <v>8</v>
      </c>
      <c r="AP3">
        <v>0</v>
      </c>
      <c r="AQ3">
        <f>$C$3</f>
        <v>8</v>
      </c>
      <c r="AR3">
        <f>AQ3</f>
        <v>8</v>
      </c>
      <c r="AS3">
        <f>AQ23</f>
        <v>5.000000192000007</v>
      </c>
      <c r="AT3">
        <f>AS3</f>
        <v>5.000000192000007</v>
      </c>
      <c r="AU3">
        <f>AS23</f>
        <v>5.0000000000000195</v>
      </c>
      <c r="AV3">
        <f>AU3</f>
        <v>5.0000000000000195</v>
      </c>
      <c r="AW3">
        <f>AU23</f>
        <v>5</v>
      </c>
      <c r="AX3">
        <f>AW3</f>
        <v>5</v>
      </c>
      <c r="AZ3">
        <v>0</v>
      </c>
      <c r="BA3">
        <v>0</v>
      </c>
      <c r="BC3">
        <v>1</v>
      </c>
      <c r="BD3">
        <f>$BD$1/100*BC3</f>
        <v>8.8000000000000009E-2</v>
      </c>
      <c r="BE3">
        <f t="shared" ref="BE3:BE66" si="0">MAX(BD3*($C$4/(1+($C$4-1)/$C$5*BD3)),0)</f>
        <v>0.41106128550074739</v>
      </c>
    </row>
    <row r="4" spans="2:57" x14ac:dyDescent="0.35">
      <c r="B4" s="14" t="s">
        <v>51</v>
      </c>
      <c r="C4" s="14">
        <v>5</v>
      </c>
      <c r="AM4">
        <v>1</v>
      </c>
      <c r="AN4">
        <f>MAX(AN3*($C$4/(1+($C$4-1)/$C$5*AN3)),0)</f>
        <v>5.4054054054054053</v>
      </c>
      <c r="AP4">
        <v>1</v>
      </c>
      <c r="AQ4">
        <f>AR3</f>
        <v>8</v>
      </c>
      <c r="AR4">
        <f>MAX(AR3*($C$4/(1+($C$4-1)/$C$5*AR3)),0)</f>
        <v>5.4054054054054053</v>
      </c>
      <c r="AS4">
        <f>AT3</f>
        <v>5.000000192000007</v>
      </c>
      <c r="AT4">
        <f>MAX(AT3*($C$4/(1+($C$4-1)/$C$5*AT3)),0)</f>
        <v>5.0000000383999996</v>
      </c>
      <c r="AU4">
        <f>AV3</f>
        <v>5.0000000000000195</v>
      </c>
      <c r="AV4">
        <f>MAX(AV3*($C$4/(1+($C$4-1)/$C$5*AV3)),0)</f>
        <v>5.0000000000000036</v>
      </c>
      <c r="AW4">
        <f>AX3</f>
        <v>5</v>
      </c>
      <c r="AX4">
        <f>MAX(AX3*($C$4/(1+($C$4-1)/$C$5*AX3)),0)</f>
        <v>5</v>
      </c>
      <c r="AZ4">
        <f>AZ1+BA1</f>
        <v>8.8000000000000007</v>
      </c>
      <c r="BA4">
        <f>AZ4</f>
        <v>8.8000000000000007</v>
      </c>
      <c r="BC4">
        <v>2</v>
      </c>
      <c r="BD4">
        <f t="shared" ref="BD4:BD67" si="1">$BD$1/100*BC4</f>
        <v>0.17600000000000002</v>
      </c>
      <c r="BE4">
        <f t="shared" si="0"/>
        <v>0.77138849929873787</v>
      </c>
    </row>
    <row r="5" spans="2:57" x14ac:dyDescent="0.35">
      <c r="B5" s="14" t="s">
        <v>48</v>
      </c>
      <c r="C5" s="14">
        <v>5</v>
      </c>
      <c r="AM5">
        <v>2</v>
      </c>
      <c r="AN5">
        <f t="shared" ref="AN5:AN53" si="2">MAX(AN4*($C$4/(1+($C$4-1)/$C$5*AN4)),0)</f>
        <v>5.0761421319796947</v>
      </c>
      <c r="AP5">
        <v>2</v>
      </c>
      <c r="AQ5">
        <f>AR4</f>
        <v>5.4054054054054053</v>
      </c>
      <c r="AR5">
        <f>AQ5</f>
        <v>5.4054054054054053</v>
      </c>
      <c r="AS5">
        <f>AT4</f>
        <v>5.0000000383999996</v>
      </c>
      <c r="AT5">
        <f>AS5</f>
        <v>5.0000000383999996</v>
      </c>
      <c r="AU5">
        <f>AV4</f>
        <v>5.0000000000000036</v>
      </c>
      <c r="AV5">
        <f>AU5</f>
        <v>5.0000000000000036</v>
      </c>
      <c r="AW5">
        <f>AX4</f>
        <v>5</v>
      </c>
      <c r="AX5">
        <f>AW5</f>
        <v>5</v>
      </c>
      <c r="BC5">
        <v>3</v>
      </c>
      <c r="BD5">
        <f t="shared" si="1"/>
        <v>0.26400000000000001</v>
      </c>
      <c r="BE5">
        <f t="shared" si="0"/>
        <v>1.0898282694848085</v>
      </c>
    </row>
    <row r="6" spans="2:57" x14ac:dyDescent="0.35">
      <c r="AM6">
        <v>3</v>
      </c>
      <c r="AN6">
        <f t="shared" si="2"/>
        <v>5.0150451354062175</v>
      </c>
      <c r="AP6">
        <v>3</v>
      </c>
      <c r="AQ6">
        <f>AR5</f>
        <v>5.4054054054054053</v>
      </c>
      <c r="AR6">
        <f>MAX(AR5*($C$4/(1+($C$4-1)/$C$5*AR5)),0)</f>
        <v>5.0761421319796947</v>
      </c>
      <c r="AS6">
        <f>AT5</f>
        <v>5.0000000383999996</v>
      </c>
      <c r="AT6">
        <f>MAX(AT5*($C$4/(1+($C$4-1)/$C$5*AT5)),0)</f>
        <v>5.0000000076799997</v>
      </c>
      <c r="AU6">
        <f>AV5</f>
        <v>5.0000000000000036</v>
      </c>
      <c r="AV6">
        <f>MAX(AV5*($C$4/(1+($C$4-1)/$C$5*AV5)),0)</f>
        <v>5.0000000000000009</v>
      </c>
      <c r="AW6">
        <f>AX5</f>
        <v>5</v>
      </c>
      <c r="AX6">
        <f>MAX(AX5*($C$4/(1+($C$4-1)/$C$5*AX5)),0)</f>
        <v>5</v>
      </c>
      <c r="BC6">
        <v>4</v>
      </c>
      <c r="BD6">
        <f t="shared" si="1"/>
        <v>0.35200000000000004</v>
      </c>
      <c r="BE6">
        <f t="shared" si="0"/>
        <v>1.3732833957553059</v>
      </c>
    </row>
    <row r="7" spans="2:57" x14ac:dyDescent="0.35">
      <c r="AM7">
        <v>4</v>
      </c>
      <c r="AN7">
        <f t="shared" si="2"/>
        <v>5.0030018010806483</v>
      </c>
      <c r="AP7">
        <v>4</v>
      </c>
      <c r="AQ7">
        <f t="shared" ref="AQ7:AW23" si="3">AR6</f>
        <v>5.0761421319796947</v>
      </c>
      <c r="AR7">
        <f t="shared" ref="AR7:AT7" si="4">AQ7</f>
        <v>5.0761421319796947</v>
      </c>
      <c r="AS7">
        <f t="shared" si="3"/>
        <v>5.0000000076799997</v>
      </c>
      <c r="AT7">
        <f t="shared" si="4"/>
        <v>5.0000000076799997</v>
      </c>
      <c r="AU7">
        <f t="shared" si="3"/>
        <v>5.0000000000000009</v>
      </c>
      <c r="AV7">
        <f t="shared" ref="AV7" si="5">AU7</f>
        <v>5.0000000000000009</v>
      </c>
      <c r="AW7">
        <f t="shared" si="3"/>
        <v>5</v>
      </c>
      <c r="AX7">
        <f t="shared" ref="AX7" si="6">AW7</f>
        <v>5</v>
      </c>
      <c r="BC7">
        <v>5</v>
      </c>
      <c r="BD7">
        <f t="shared" si="1"/>
        <v>0.44000000000000006</v>
      </c>
      <c r="BE7">
        <f t="shared" si="0"/>
        <v>1.6272189349112427</v>
      </c>
    </row>
    <row r="8" spans="2:57" x14ac:dyDescent="0.35">
      <c r="AM8">
        <v>5</v>
      </c>
      <c r="AN8">
        <f t="shared" si="2"/>
        <v>5.0006000720086412</v>
      </c>
      <c r="AP8">
        <v>5</v>
      </c>
      <c r="AQ8">
        <f t="shared" si="3"/>
        <v>5.0761421319796947</v>
      </c>
      <c r="AR8">
        <f t="shared" ref="AR8" si="7">MAX(AR7*($C$4/(1+($C$4-1)/$C$5*AR7)),0)</f>
        <v>5.0150451354062175</v>
      </c>
      <c r="AS8">
        <f t="shared" si="3"/>
        <v>5.0000000076799997</v>
      </c>
      <c r="AT8">
        <f t="shared" ref="AT8" si="8">MAX(AT7*($C$4/(1+($C$4-1)/$C$5*AT7)),0)</f>
        <v>5.0000000015359998</v>
      </c>
      <c r="AU8">
        <f t="shared" si="3"/>
        <v>5.0000000000000009</v>
      </c>
      <c r="AV8">
        <f t="shared" ref="AV8" si="9">MAX(AV7*($C$4/(1+($C$4-1)/$C$5*AV7)),0)</f>
        <v>5</v>
      </c>
      <c r="AW8">
        <f t="shared" si="3"/>
        <v>5</v>
      </c>
      <c r="AX8">
        <f t="shared" ref="AX8" si="10">MAX(AX7*($C$4/(1+($C$4-1)/$C$5*AX7)),0)</f>
        <v>5</v>
      </c>
      <c r="BC8">
        <v>6</v>
      </c>
      <c r="BD8">
        <f t="shared" si="1"/>
        <v>0.52800000000000002</v>
      </c>
      <c r="BE8">
        <f t="shared" si="0"/>
        <v>1.8560179977502811</v>
      </c>
    </row>
    <row r="9" spans="2:57" x14ac:dyDescent="0.35">
      <c r="AM9">
        <v>6</v>
      </c>
      <c r="AN9">
        <f t="shared" si="2"/>
        <v>5.0001200028800685</v>
      </c>
      <c r="AP9">
        <v>6</v>
      </c>
      <c r="AQ9">
        <f t="shared" si="3"/>
        <v>5.0150451354062175</v>
      </c>
      <c r="AR9">
        <f t="shared" ref="AR9:AT9" si="11">AQ9</f>
        <v>5.0150451354062175</v>
      </c>
      <c r="AS9">
        <f t="shared" si="3"/>
        <v>5.0000000015359998</v>
      </c>
      <c r="AT9">
        <f t="shared" si="11"/>
        <v>5.0000000015359998</v>
      </c>
      <c r="AU9">
        <f t="shared" si="3"/>
        <v>5</v>
      </c>
      <c r="AV9">
        <f t="shared" ref="AV9" si="12">AU9</f>
        <v>5</v>
      </c>
      <c r="AW9">
        <f t="shared" si="3"/>
        <v>5</v>
      </c>
      <c r="AX9">
        <f t="shared" ref="AX9" si="13">AW9</f>
        <v>5</v>
      </c>
      <c r="BC9">
        <v>7</v>
      </c>
      <c r="BD9">
        <f t="shared" si="1"/>
        <v>0.6160000000000001</v>
      </c>
      <c r="BE9">
        <f t="shared" si="0"/>
        <v>2.0632368703108255</v>
      </c>
    </row>
    <row r="10" spans="2:57" x14ac:dyDescent="0.35">
      <c r="AM10">
        <v>7</v>
      </c>
      <c r="AN10">
        <f t="shared" si="2"/>
        <v>5.0000240001152001</v>
      </c>
      <c r="AP10">
        <v>7</v>
      </c>
      <c r="AQ10">
        <f t="shared" si="3"/>
        <v>5.0150451354062175</v>
      </c>
      <c r="AR10">
        <f t="shared" ref="AR10" si="14">MAX(AR9*($C$4/(1+($C$4-1)/$C$5*AR9)),0)</f>
        <v>5.0030018010806483</v>
      </c>
      <c r="AS10">
        <f t="shared" si="3"/>
        <v>5.0000000015359998</v>
      </c>
      <c r="AT10">
        <f t="shared" ref="AT10" si="15">MAX(AT9*($C$4/(1+($C$4-1)/$C$5*AT9)),0)</f>
        <v>5.0000000003071996</v>
      </c>
      <c r="AU10">
        <f t="shared" si="3"/>
        <v>5</v>
      </c>
      <c r="AV10">
        <f t="shared" ref="AV10" si="16">MAX(AV9*($C$4/(1+($C$4-1)/$C$5*AV9)),0)</f>
        <v>5</v>
      </c>
      <c r="AW10">
        <f t="shared" si="3"/>
        <v>5</v>
      </c>
      <c r="AX10">
        <f t="shared" ref="AX10" si="17">MAX(AX9*($C$4/(1+($C$4-1)/$C$5*AX9)),0)</f>
        <v>5</v>
      </c>
      <c r="BC10">
        <v>8</v>
      </c>
      <c r="BD10">
        <f t="shared" si="1"/>
        <v>0.70400000000000007</v>
      </c>
      <c r="BE10">
        <f t="shared" si="0"/>
        <v>2.2517911975435005</v>
      </c>
    </row>
    <row r="11" spans="2:57" x14ac:dyDescent="0.35">
      <c r="AM11">
        <v>8</v>
      </c>
      <c r="AN11">
        <f t="shared" si="2"/>
        <v>5.0000048000046071</v>
      </c>
      <c r="AP11">
        <v>8</v>
      </c>
      <c r="AQ11">
        <f t="shared" si="3"/>
        <v>5.0030018010806483</v>
      </c>
      <c r="AR11">
        <f t="shared" ref="AR11:AT11" si="18">AQ11</f>
        <v>5.0030018010806483</v>
      </c>
      <c r="AS11">
        <f t="shared" si="3"/>
        <v>5.0000000003071996</v>
      </c>
      <c r="AT11">
        <f t="shared" si="18"/>
        <v>5.0000000003071996</v>
      </c>
      <c r="AU11">
        <f t="shared" si="3"/>
        <v>5</v>
      </c>
      <c r="AV11">
        <f t="shared" ref="AV11" si="19">AU11</f>
        <v>5</v>
      </c>
      <c r="AW11">
        <f t="shared" si="3"/>
        <v>5</v>
      </c>
      <c r="AX11">
        <f t="shared" ref="AX11" si="20">AW11</f>
        <v>5</v>
      </c>
      <c r="BC11">
        <v>9</v>
      </c>
      <c r="BD11">
        <f t="shared" si="1"/>
        <v>0.79200000000000004</v>
      </c>
      <c r="BE11">
        <f t="shared" si="0"/>
        <v>2.4240940254652306</v>
      </c>
    </row>
    <row r="12" spans="2:57" x14ac:dyDescent="0.35">
      <c r="AM12">
        <v>9</v>
      </c>
      <c r="AN12">
        <f t="shared" si="2"/>
        <v>5.0000009600001842</v>
      </c>
      <c r="AP12">
        <v>9</v>
      </c>
      <c r="AQ12">
        <f t="shared" si="3"/>
        <v>5.0030018010806483</v>
      </c>
      <c r="AR12">
        <f t="shared" ref="AR12" si="21">MAX(AR11*($C$4/(1+($C$4-1)/$C$5*AR11)),0)</f>
        <v>5.0006000720086412</v>
      </c>
      <c r="AS12">
        <f t="shared" si="3"/>
        <v>5.0000000003071996</v>
      </c>
      <c r="AT12">
        <f t="shared" ref="AT12" si="22">MAX(AT11*($C$4/(1+($C$4-1)/$C$5*AT11)),0)</f>
        <v>5.0000000000614397</v>
      </c>
      <c r="AU12">
        <f t="shared" si="3"/>
        <v>5</v>
      </c>
      <c r="AV12">
        <f t="shared" ref="AV12" si="23">MAX(AV11*($C$4/(1+($C$4-1)/$C$5*AV11)),0)</f>
        <v>5</v>
      </c>
      <c r="AW12">
        <f t="shared" si="3"/>
        <v>5</v>
      </c>
      <c r="AX12">
        <f t="shared" ref="AX12" si="24">MAX(AX11*($C$4/(1+($C$4-1)/$C$5*AX11)),0)</f>
        <v>5</v>
      </c>
      <c r="BC12">
        <v>10</v>
      </c>
      <c r="BD12">
        <f t="shared" si="1"/>
        <v>0.88000000000000012</v>
      </c>
      <c r="BE12">
        <f t="shared" si="0"/>
        <v>2.5821596244131455</v>
      </c>
    </row>
    <row r="13" spans="2:57" x14ac:dyDescent="0.35">
      <c r="AM13">
        <v>10</v>
      </c>
      <c r="AN13">
        <f t="shared" si="2"/>
        <v>5.000000192000007</v>
      </c>
      <c r="AP13">
        <v>10</v>
      </c>
      <c r="AQ13">
        <f t="shared" si="3"/>
        <v>5.0006000720086412</v>
      </c>
      <c r="AR13">
        <f t="shared" ref="AR13:AT13" si="25">AQ13</f>
        <v>5.0006000720086412</v>
      </c>
      <c r="AS13">
        <f t="shared" si="3"/>
        <v>5.0000000000614397</v>
      </c>
      <c r="AT13">
        <f t="shared" si="25"/>
        <v>5.0000000000614397</v>
      </c>
      <c r="AU13">
        <f t="shared" si="3"/>
        <v>5</v>
      </c>
      <c r="AV13">
        <f t="shared" ref="AV13" si="26">AU13</f>
        <v>5</v>
      </c>
      <c r="AW13">
        <f t="shared" si="3"/>
        <v>5</v>
      </c>
      <c r="AX13">
        <f t="shared" ref="AX13" si="27">AW13</f>
        <v>5</v>
      </c>
      <c r="BC13">
        <v>11</v>
      </c>
      <c r="BD13">
        <f t="shared" si="1"/>
        <v>0.96800000000000008</v>
      </c>
      <c r="BE13">
        <f t="shared" si="0"/>
        <v>2.7276825969341751</v>
      </c>
    </row>
    <row r="14" spans="2:57" x14ac:dyDescent="0.35">
      <c r="AM14">
        <v>11</v>
      </c>
      <c r="AN14">
        <f t="shared" si="2"/>
        <v>5.0000000383999996</v>
      </c>
      <c r="AP14">
        <v>11</v>
      </c>
      <c r="AQ14">
        <f t="shared" si="3"/>
        <v>5.0006000720086412</v>
      </c>
      <c r="AR14">
        <f t="shared" ref="AR14" si="28">MAX(AR13*($C$4/(1+($C$4-1)/$C$5*AR13)),0)</f>
        <v>5.0001200028800685</v>
      </c>
      <c r="AS14">
        <f t="shared" si="3"/>
        <v>5.0000000000614397</v>
      </c>
      <c r="AT14">
        <f t="shared" ref="AT14" si="29">MAX(AT13*($C$4/(1+($C$4-1)/$C$5*AT13)),0)</f>
        <v>5.0000000000122879</v>
      </c>
      <c r="AU14">
        <f t="shared" si="3"/>
        <v>5</v>
      </c>
      <c r="AV14">
        <f t="shared" ref="AV14" si="30">MAX(AV13*($C$4/(1+($C$4-1)/$C$5*AV13)),0)</f>
        <v>5</v>
      </c>
      <c r="AW14">
        <f t="shared" si="3"/>
        <v>5</v>
      </c>
      <c r="AX14">
        <f t="shared" ref="AX14" si="31">MAX(AX13*($C$4/(1+($C$4-1)/$C$5*AX13)),0)</f>
        <v>5</v>
      </c>
      <c r="BC14">
        <v>12</v>
      </c>
      <c r="BD14">
        <f t="shared" si="1"/>
        <v>1.056</v>
      </c>
      <c r="BE14">
        <f t="shared" si="0"/>
        <v>2.8620988725065049</v>
      </c>
    </row>
    <row r="15" spans="2:57" x14ac:dyDescent="0.35">
      <c r="AM15">
        <v>12</v>
      </c>
      <c r="AN15">
        <f t="shared" si="2"/>
        <v>5.0000000076799997</v>
      </c>
      <c r="AP15">
        <v>12</v>
      </c>
      <c r="AQ15">
        <f t="shared" si="3"/>
        <v>5.0001200028800685</v>
      </c>
      <c r="AR15">
        <f t="shared" ref="AR15:AT15" si="32">AQ15</f>
        <v>5.0001200028800685</v>
      </c>
      <c r="AS15">
        <f t="shared" si="3"/>
        <v>5.0000000000122879</v>
      </c>
      <c r="AT15">
        <f t="shared" si="32"/>
        <v>5.0000000000122879</v>
      </c>
      <c r="AU15">
        <f t="shared" si="3"/>
        <v>5</v>
      </c>
      <c r="AV15">
        <f t="shared" ref="AV15" si="33">AU15</f>
        <v>5</v>
      </c>
      <c r="AW15">
        <f t="shared" si="3"/>
        <v>5</v>
      </c>
      <c r="AX15">
        <f t="shared" ref="AX15" si="34">AW15</f>
        <v>5</v>
      </c>
      <c r="BC15">
        <v>13</v>
      </c>
      <c r="BD15">
        <f t="shared" si="1"/>
        <v>1.1440000000000001</v>
      </c>
      <c r="BE15">
        <f t="shared" si="0"/>
        <v>2.986633249791145</v>
      </c>
    </row>
    <row r="16" spans="2:57" x14ac:dyDescent="0.35">
      <c r="AM16">
        <v>13</v>
      </c>
      <c r="AN16">
        <f t="shared" si="2"/>
        <v>5.0000000015359998</v>
      </c>
      <c r="AP16">
        <v>13</v>
      </c>
      <c r="AQ16">
        <f t="shared" si="3"/>
        <v>5.0001200028800685</v>
      </c>
      <c r="AR16">
        <f t="shared" ref="AR16" si="35">MAX(AR15*($C$4/(1+($C$4-1)/$C$5*AR15)),0)</f>
        <v>5.0000240001152001</v>
      </c>
      <c r="AS16">
        <f t="shared" si="3"/>
        <v>5.0000000000122879</v>
      </c>
      <c r="AT16">
        <f t="shared" ref="AT16" si="36">MAX(AT15*($C$4/(1+($C$4-1)/$C$5*AT15)),0)</f>
        <v>5.0000000000024576</v>
      </c>
      <c r="AU16">
        <f t="shared" si="3"/>
        <v>5</v>
      </c>
      <c r="AV16">
        <f t="shared" ref="AV16" si="37">MAX(AV15*($C$4/(1+($C$4-1)/$C$5*AV15)),0)</f>
        <v>5</v>
      </c>
      <c r="AW16">
        <f t="shared" si="3"/>
        <v>5</v>
      </c>
      <c r="AX16">
        <f t="shared" ref="AX16" si="38">MAX(AX15*($C$4/(1+($C$4-1)/$C$5*AX15)),0)</f>
        <v>5</v>
      </c>
      <c r="BC16">
        <v>14</v>
      </c>
      <c r="BD16">
        <f t="shared" si="1"/>
        <v>1.2320000000000002</v>
      </c>
      <c r="BE16">
        <f t="shared" si="0"/>
        <v>3.1023368251410157</v>
      </c>
    </row>
    <row r="17" spans="39:57" x14ac:dyDescent="0.35">
      <c r="AM17">
        <v>14</v>
      </c>
      <c r="AN17">
        <f t="shared" si="2"/>
        <v>5.0000000003071996</v>
      </c>
      <c r="AP17">
        <v>14</v>
      </c>
      <c r="AQ17">
        <f t="shared" si="3"/>
        <v>5.0000240001152001</v>
      </c>
      <c r="AR17">
        <f t="shared" ref="AR17:AT17" si="39">AQ17</f>
        <v>5.0000240001152001</v>
      </c>
      <c r="AS17">
        <f t="shared" si="3"/>
        <v>5.0000000000024576</v>
      </c>
      <c r="AT17">
        <f t="shared" si="39"/>
        <v>5.0000000000024576</v>
      </c>
      <c r="AU17">
        <f t="shared" si="3"/>
        <v>5</v>
      </c>
      <c r="AV17">
        <f t="shared" ref="AV17" si="40">AU17</f>
        <v>5</v>
      </c>
      <c r="AW17">
        <f t="shared" si="3"/>
        <v>5</v>
      </c>
      <c r="AX17">
        <f t="shared" ref="AX17" si="41">AW17</f>
        <v>5</v>
      </c>
      <c r="BC17">
        <v>15</v>
      </c>
      <c r="BD17">
        <f t="shared" si="1"/>
        <v>1.32</v>
      </c>
      <c r="BE17">
        <f t="shared" si="0"/>
        <v>3.2101167315175094</v>
      </c>
    </row>
    <row r="18" spans="39:57" x14ac:dyDescent="0.35">
      <c r="AM18">
        <v>15</v>
      </c>
      <c r="AN18">
        <f t="shared" si="2"/>
        <v>5.0000000000614397</v>
      </c>
      <c r="AP18">
        <v>15</v>
      </c>
      <c r="AQ18">
        <f t="shared" si="3"/>
        <v>5.0000240001152001</v>
      </c>
      <c r="AR18">
        <f t="shared" ref="AR18" si="42">MAX(AR17*($C$4/(1+($C$4-1)/$C$5*AR17)),0)</f>
        <v>5.0000048000046071</v>
      </c>
      <c r="AS18">
        <f t="shared" si="3"/>
        <v>5.0000000000024576</v>
      </c>
      <c r="AT18">
        <f t="shared" ref="AT18" si="43">MAX(AT17*($C$4/(1+($C$4-1)/$C$5*AT17)),0)</f>
        <v>5.0000000000004912</v>
      </c>
      <c r="AU18">
        <f t="shared" si="3"/>
        <v>5</v>
      </c>
      <c r="AV18">
        <f t="shared" ref="AV18" si="44">MAX(AV17*($C$4/(1+($C$4-1)/$C$5*AV17)),0)</f>
        <v>5</v>
      </c>
      <c r="AW18">
        <f t="shared" si="3"/>
        <v>5</v>
      </c>
      <c r="AX18">
        <f t="shared" ref="AX18" si="45">MAX(AX17*($C$4/(1+($C$4-1)/$C$5*AX17)),0)</f>
        <v>5</v>
      </c>
      <c r="BC18">
        <v>16</v>
      </c>
      <c r="BD18">
        <f t="shared" si="1"/>
        <v>1.4080000000000001</v>
      </c>
      <c r="BE18">
        <f t="shared" si="0"/>
        <v>3.3107599699021821</v>
      </c>
    </row>
    <row r="19" spans="39:57" x14ac:dyDescent="0.35">
      <c r="AM19">
        <v>16</v>
      </c>
      <c r="AN19">
        <f t="shared" si="2"/>
        <v>5.0000000000122879</v>
      </c>
      <c r="AP19">
        <v>16</v>
      </c>
      <c r="AQ19">
        <f t="shared" si="3"/>
        <v>5.0000048000046071</v>
      </c>
      <c r="AR19">
        <f t="shared" ref="AR19:AT19" si="46">AQ19</f>
        <v>5.0000048000046071</v>
      </c>
      <c r="AS19">
        <f t="shared" si="3"/>
        <v>5.0000000000004912</v>
      </c>
      <c r="AT19">
        <f t="shared" si="46"/>
        <v>5.0000000000004912</v>
      </c>
      <c r="AU19">
        <f t="shared" si="3"/>
        <v>5</v>
      </c>
      <c r="AV19">
        <f t="shared" ref="AV19" si="47">AU19</f>
        <v>5</v>
      </c>
      <c r="AW19">
        <f t="shared" si="3"/>
        <v>5</v>
      </c>
      <c r="AX19">
        <f t="shared" ref="AX19" si="48">AW19</f>
        <v>5</v>
      </c>
      <c r="BC19">
        <v>17</v>
      </c>
      <c r="BD19">
        <f t="shared" si="1"/>
        <v>1.4960000000000002</v>
      </c>
      <c r="BE19">
        <f t="shared" si="0"/>
        <v>3.4049526584122352</v>
      </c>
    </row>
    <row r="20" spans="39:57" x14ac:dyDescent="0.35">
      <c r="AM20">
        <v>17</v>
      </c>
      <c r="AN20">
        <f t="shared" si="2"/>
        <v>5.0000000000024576</v>
      </c>
      <c r="AP20">
        <v>17</v>
      </c>
      <c r="AQ20">
        <f t="shared" si="3"/>
        <v>5.0000048000046071</v>
      </c>
      <c r="AR20">
        <f t="shared" ref="AR20" si="49">MAX(AR19*($C$4/(1+($C$4-1)/$C$5*AR19)),0)</f>
        <v>5.0000009600001842</v>
      </c>
      <c r="AS20">
        <f t="shared" si="3"/>
        <v>5.0000000000004912</v>
      </c>
      <c r="AT20">
        <f t="shared" ref="AT20" si="50">MAX(AT19*($C$4/(1+($C$4-1)/$C$5*AT19)),0)</f>
        <v>5.0000000000000977</v>
      </c>
      <c r="AU20">
        <f t="shared" si="3"/>
        <v>5</v>
      </c>
      <c r="AV20">
        <f t="shared" ref="AV20" si="51">MAX(AV19*($C$4/(1+($C$4-1)/$C$5*AV19)),0)</f>
        <v>5</v>
      </c>
      <c r="AW20">
        <f t="shared" si="3"/>
        <v>5</v>
      </c>
      <c r="AX20">
        <f t="shared" ref="AX20" si="52">MAX(AX19*($C$4/(1+($C$4-1)/$C$5*AX19)),0)</f>
        <v>5</v>
      </c>
      <c r="BC20">
        <v>18</v>
      </c>
      <c r="BD20">
        <f t="shared" si="1"/>
        <v>1.5840000000000001</v>
      </c>
      <c r="BE20">
        <f t="shared" si="0"/>
        <v>3.4932956951305583</v>
      </c>
    </row>
    <row r="21" spans="39:57" x14ac:dyDescent="0.35">
      <c r="AM21">
        <v>18</v>
      </c>
      <c r="AN21">
        <f t="shared" si="2"/>
        <v>5.0000000000004912</v>
      </c>
      <c r="AP21">
        <v>18</v>
      </c>
      <c r="AQ21">
        <f t="shared" si="3"/>
        <v>5.0000009600001842</v>
      </c>
      <c r="AR21">
        <f t="shared" ref="AR21:AT21" si="53">AQ21</f>
        <v>5.0000009600001842</v>
      </c>
      <c r="AS21">
        <f t="shared" si="3"/>
        <v>5.0000000000000977</v>
      </c>
      <c r="AT21">
        <f t="shared" si="53"/>
        <v>5.0000000000000977</v>
      </c>
      <c r="AU21">
        <f t="shared" si="3"/>
        <v>5</v>
      </c>
      <c r="AV21">
        <f t="shared" ref="AV21" si="54">AU21</f>
        <v>5</v>
      </c>
      <c r="AW21">
        <f t="shared" si="3"/>
        <v>5</v>
      </c>
      <c r="AX21">
        <f t="shared" ref="AX21" si="55">AW21</f>
        <v>5</v>
      </c>
      <c r="BC21">
        <v>19</v>
      </c>
      <c r="BD21">
        <f t="shared" si="1"/>
        <v>1.6720000000000002</v>
      </c>
      <c r="BE21">
        <f t="shared" si="0"/>
        <v>3.5763175906913074</v>
      </c>
    </row>
    <row r="22" spans="39:57" x14ac:dyDescent="0.35">
      <c r="AM22">
        <v>19</v>
      </c>
      <c r="AN22">
        <f t="shared" si="2"/>
        <v>5.0000000000000977</v>
      </c>
      <c r="AP22">
        <v>19</v>
      </c>
      <c r="AQ22">
        <f t="shared" si="3"/>
        <v>5.0000009600001842</v>
      </c>
      <c r="AR22">
        <f t="shared" ref="AR22" si="56">MAX(AR21*($C$4/(1+($C$4-1)/$C$5*AR21)),0)</f>
        <v>5.000000192000007</v>
      </c>
      <c r="AS22">
        <f t="shared" si="3"/>
        <v>5.0000000000000977</v>
      </c>
      <c r="AT22">
        <f t="shared" ref="AT22" si="57">MAX(AT21*($C$4/(1+($C$4-1)/$C$5*AT21)),0)</f>
        <v>5.0000000000000195</v>
      </c>
      <c r="AU22">
        <f t="shared" si="3"/>
        <v>5</v>
      </c>
      <c r="AV22">
        <f t="shared" ref="AV22" si="58">MAX(AV21*($C$4/(1+($C$4-1)/$C$5*AV21)),0)</f>
        <v>5</v>
      </c>
      <c r="AW22">
        <f t="shared" si="3"/>
        <v>5</v>
      </c>
      <c r="AX22">
        <f t="shared" ref="AX22" si="59">MAX(AX21*($C$4/(1+($C$4-1)/$C$5*AX21)),0)</f>
        <v>5</v>
      </c>
      <c r="BC22">
        <v>20</v>
      </c>
      <c r="BD22">
        <f t="shared" si="1"/>
        <v>1.7600000000000002</v>
      </c>
      <c r="BE22">
        <f t="shared" si="0"/>
        <v>3.6544850498338866</v>
      </c>
    </row>
    <row r="23" spans="39:57" x14ac:dyDescent="0.35">
      <c r="AM23">
        <v>20</v>
      </c>
      <c r="AN23">
        <f t="shared" si="2"/>
        <v>5.0000000000000195</v>
      </c>
      <c r="AP23">
        <v>20</v>
      </c>
      <c r="AQ23">
        <f t="shared" si="3"/>
        <v>5.000000192000007</v>
      </c>
      <c r="AR23">
        <f t="shared" ref="AR23:AT23" si="60">AQ23</f>
        <v>5.000000192000007</v>
      </c>
      <c r="AS23">
        <f t="shared" si="3"/>
        <v>5.0000000000000195</v>
      </c>
      <c r="AT23">
        <f t="shared" si="60"/>
        <v>5.0000000000000195</v>
      </c>
      <c r="AU23">
        <f t="shared" si="3"/>
        <v>5</v>
      </c>
      <c r="AV23">
        <f t="shared" ref="AV23" si="61">AU23</f>
        <v>5</v>
      </c>
      <c r="AW23">
        <f t="shared" si="3"/>
        <v>5</v>
      </c>
      <c r="AX23">
        <f t="shared" ref="AX23" si="62">AW23</f>
        <v>5</v>
      </c>
      <c r="BC23">
        <v>21</v>
      </c>
      <c r="BD23">
        <f t="shared" si="1"/>
        <v>1.8480000000000001</v>
      </c>
      <c r="BE23">
        <f t="shared" si="0"/>
        <v>3.7282117495158165</v>
      </c>
    </row>
    <row r="24" spans="39:57" x14ac:dyDescent="0.35">
      <c r="AM24">
        <v>21</v>
      </c>
      <c r="AN24">
        <f t="shared" si="2"/>
        <v>5.0000000000000036</v>
      </c>
      <c r="BC24">
        <v>22</v>
      </c>
      <c r="BD24">
        <f t="shared" si="1"/>
        <v>1.9360000000000002</v>
      </c>
      <c r="BE24">
        <f t="shared" si="0"/>
        <v>3.7978656622724425</v>
      </c>
    </row>
    <row r="25" spans="39:57" x14ac:dyDescent="0.35">
      <c r="AM25">
        <v>22</v>
      </c>
      <c r="AN25">
        <f t="shared" si="2"/>
        <v>5.0000000000000009</v>
      </c>
      <c r="BC25">
        <v>23</v>
      </c>
      <c r="BD25">
        <f t="shared" si="1"/>
        <v>2.024</v>
      </c>
      <c r="BE25">
        <f t="shared" si="0"/>
        <v>3.8637751985339035</v>
      </c>
    </row>
    <row r="26" spans="39:57" x14ac:dyDescent="0.35">
      <c r="AM26">
        <v>23</v>
      </c>
      <c r="AN26">
        <f t="shared" si="2"/>
        <v>5</v>
      </c>
      <c r="BC26">
        <v>24</v>
      </c>
      <c r="BD26">
        <f t="shared" si="1"/>
        <v>2.1120000000000001</v>
      </c>
      <c r="BE26">
        <f t="shared" si="0"/>
        <v>3.926234384295062</v>
      </c>
    </row>
    <row r="27" spans="39:57" x14ac:dyDescent="0.35">
      <c r="AM27">
        <v>24</v>
      </c>
      <c r="AN27">
        <f t="shared" si="2"/>
        <v>5</v>
      </c>
      <c r="BC27">
        <v>25</v>
      </c>
      <c r="BD27">
        <f t="shared" si="1"/>
        <v>2.2000000000000002</v>
      </c>
      <c r="BE27">
        <f t="shared" si="0"/>
        <v>3.9855072463768115</v>
      </c>
    </row>
    <row r="28" spans="39:57" x14ac:dyDescent="0.35">
      <c r="AM28">
        <v>25</v>
      </c>
      <c r="AN28">
        <f t="shared" si="2"/>
        <v>5</v>
      </c>
      <c r="BC28">
        <v>26</v>
      </c>
      <c r="BD28">
        <f t="shared" si="1"/>
        <v>2.2880000000000003</v>
      </c>
      <c r="BE28">
        <f t="shared" si="0"/>
        <v>4.041831543244772</v>
      </c>
    </row>
    <row r="29" spans="39:57" x14ac:dyDescent="0.35">
      <c r="AM29">
        <v>26</v>
      </c>
      <c r="AN29">
        <f t="shared" si="2"/>
        <v>5</v>
      </c>
      <c r="BC29">
        <v>27</v>
      </c>
      <c r="BD29">
        <f t="shared" si="1"/>
        <v>2.3760000000000003</v>
      </c>
      <c r="BE29">
        <f t="shared" si="0"/>
        <v>4.0954219525648101</v>
      </c>
    </row>
    <row r="30" spans="39:57" x14ac:dyDescent="0.35">
      <c r="AM30">
        <v>27</v>
      </c>
      <c r="AN30">
        <f t="shared" si="2"/>
        <v>5</v>
      </c>
      <c r="BC30">
        <v>28</v>
      </c>
      <c r="BD30">
        <f t="shared" si="1"/>
        <v>2.4640000000000004</v>
      </c>
      <c r="BE30">
        <f t="shared" si="0"/>
        <v>4.1464728056004301</v>
      </c>
    </row>
    <row r="31" spans="39:57" x14ac:dyDescent="0.35">
      <c r="AM31">
        <v>28</v>
      </c>
      <c r="AN31">
        <f t="shared" si="2"/>
        <v>5</v>
      </c>
      <c r="BC31">
        <v>29</v>
      </c>
      <c r="BD31">
        <f t="shared" si="1"/>
        <v>2.552</v>
      </c>
      <c r="BE31">
        <f t="shared" si="0"/>
        <v>4.195160441872698</v>
      </c>
    </row>
    <row r="32" spans="39:57" x14ac:dyDescent="0.35">
      <c r="AM32">
        <v>29</v>
      </c>
      <c r="AN32">
        <f t="shared" si="2"/>
        <v>5</v>
      </c>
      <c r="BC32">
        <v>30</v>
      </c>
      <c r="BD32">
        <f t="shared" si="1"/>
        <v>2.64</v>
      </c>
      <c r="BE32">
        <f t="shared" si="0"/>
        <v>4.2416452442159382</v>
      </c>
    </row>
    <row r="33" spans="39:57" x14ac:dyDescent="0.35">
      <c r="AM33">
        <v>30</v>
      </c>
      <c r="AN33">
        <f t="shared" si="2"/>
        <v>5</v>
      </c>
      <c r="BC33">
        <v>31</v>
      </c>
      <c r="BD33">
        <f t="shared" si="1"/>
        <v>2.7280000000000002</v>
      </c>
      <c r="BE33">
        <f t="shared" si="0"/>
        <v>4.2860734037204624</v>
      </c>
    </row>
    <row r="34" spans="39:57" x14ac:dyDescent="0.35">
      <c r="AM34">
        <v>31</v>
      </c>
      <c r="AN34">
        <f t="shared" si="2"/>
        <v>5</v>
      </c>
      <c r="BC34">
        <v>32</v>
      </c>
      <c r="BD34">
        <f t="shared" si="1"/>
        <v>2.8160000000000003</v>
      </c>
      <c r="BE34">
        <f t="shared" si="0"/>
        <v>4.3285784554845055</v>
      </c>
    </row>
    <row r="35" spans="39:57" x14ac:dyDescent="0.35">
      <c r="AM35">
        <v>32</v>
      </c>
      <c r="AN35">
        <f t="shared" si="2"/>
        <v>5</v>
      </c>
      <c r="BC35">
        <v>33</v>
      </c>
      <c r="BD35">
        <f t="shared" si="1"/>
        <v>2.9040000000000004</v>
      </c>
      <c r="BE35">
        <f t="shared" si="0"/>
        <v>4.3692826191622531</v>
      </c>
    </row>
    <row r="36" spans="39:57" x14ac:dyDescent="0.35">
      <c r="AM36">
        <v>33</v>
      </c>
      <c r="AN36">
        <f t="shared" si="2"/>
        <v>5</v>
      </c>
      <c r="BC36">
        <v>34</v>
      </c>
      <c r="BD36">
        <f t="shared" si="1"/>
        <v>2.9920000000000004</v>
      </c>
      <c r="BE36">
        <f t="shared" si="0"/>
        <v>4.4082979726544078</v>
      </c>
    </row>
    <row r="37" spans="39:57" x14ac:dyDescent="0.35">
      <c r="AM37">
        <v>34</v>
      </c>
      <c r="AN37">
        <f t="shared" si="2"/>
        <v>5</v>
      </c>
      <c r="BC37">
        <v>35</v>
      </c>
      <c r="BD37">
        <f t="shared" si="1"/>
        <v>3.0800000000000005</v>
      </c>
      <c r="BE37">
        <f t="shared" si="0"/>
        <v>4.4457274826789837</v>
      </c>
    </row>
    <row r="38" spans="39:57" x14ac:dyDescent="0.35">
      <c r="AM38">
        <v>35</v>
      </c>
      <c r="AN38">
        <f t="shared" si="2"/>
        <v>5</v>
      </c>
      <c r="BC38">
        <v>36</v>
      </c>
      <c r="BD38">
        <f t="shared" si="1"/>
        <v>3.1680000000000001</v>
      </c>
      <c r="BE38">
        <f t="shared" si="0"/>
        <v>4.4816659121774558</v>
      </c>
    </row>
    <row r="39" spans="39:57" x14ac:dyDescent="0.35">
      <c r="AM39">
        <v>36</v>
      </c>
      <c r="AN39">
        <f t="shared" si="2"/>
        <v>5</v>
      </c>
      <c r="BC39">
        <v>37</v>
      </c>
      <c r="BD39">
        <f t="shared" si="1"/>
        <v>3.2560000000000002</v>
      </c>
      <c r="BE39">
        <f t="shared" si="0"/>
        <v>4.5162006213936969</v>
      </c>
    </row>
    <row r="40" spans="39:57" x14ac:dyDescent="0.35">
      <c r="AM40">
        <v>37</v>
      </c>
      <c r="AN40">
        <f t="shared" si="2"/>
        <v>5</v>
      </c>
      <c r="BC40">
        <v>38</v>
      </c>
      <c r="BD40">
        <f t="shared" si="1"/>
        <v>3.3440000000000003</v>
      </c>
      <c r="BE40">
        <f t="shared" si="0"/>
        <v>4.5494122768828902</v>
      </c>
    </row>
    <row r="41" spans="39:57" x14ac:dyDescent="0.35">
      <c r="AM41">
        <v>38</v>
      </c>
      <c r="AN41">
        <f t="shared" si="2"/>
        <v>5</v>
      </c>
      <c r="BC41">
        <v>39</v>
      </c>
      <c r="BD41">
        <f t="shared" si="1"/>
        <v>3.4320000000000004</v>
      </c>
      <c r="BE41">
        <f t="shared" si="0"/>
        <v>4.581375480563862</v>
      </c>
    </row>
    <row r="42" spans="39:57" x14ac:dyDescent="0.35">
      <c r="AM42">
        <v>39</v>
      </c>
      <c r="AN42">
        <f t="shared" si="2"/>
        <v>5</v>
      </c>
      <c r="BC42">
        <v>40</v>
      </c>
      <c r="BD42">
        <f t="shared" si="1"/>
        <v>3.5200000000000005</v>
      </c>
      <c r="BE42">
        <f t="shared" si="0"/>
        <v>4.6121593291404617</v>
      </c>
    </row>
    <row r="43" spans="39:57" x14ac:dyDescent="0.35">
      <c r="AM43">
        <v>40</v>
      </c>
      <c r="AN43">
        <f t="shared" si="2"/>
        <v>5</v>
      </c>
      <c r="BC43">
        <v>41</v>
      </c>
      <c r="BD43">
        <f t="shared" si="1"/>
        <v>3.6080000000000005</v>
      </c>
      <c r="BE43">
        <f t="shared" si="0"/>
        <v>4.6418279127212845</v>
      </c>
    </row>
    <row r="44" spans="39:57" x14ac:dyDescent="0.35">
      <c r="AM44">
        <v>41</v>
      </c>
      <c r="AN44">
        <f t="shared" si="2"/>
        <v>5</v>
      </c>
      <c r="BC44">
        <v>42</v>
      </c>
      <c r="BD44">
        <f t="shared" si="1"/>
        <v>3.6960000000000002</v>
      </c>
      <c r="BE44">
        <f t="shared" si="0"/>
        <v>4.6704407602102709</v>
      </c>
    </row>
    <row r="45" spans="39:57" x14ac:dyDescent="0.35">
      <c r="AM45">
        <v>42</v>
      </c>
      <c r="AN45">
        <f t="shared" si="2"/>
        <v>5</v>
      </c>
      <c r="BC45">
        <v>43</v>
      </c>
      <c r="BD45">
        <f t="shared" si="1"/>
        <v>3.7840000000000003</v>
      </c>
      <c r="BE45">
        <f t="shared" si="0"/>
        <v>4.6980532379817239</v>
      </c>
    </row>
    <row r="46" spans="39:57" x14ac:dyDescent="0.35">
      <c r="AM46">
        <v>43</v>
      </c>
      <c r="AN46">
        <f t="shared" si="2"/>
        <v>5</v>
      </c>
      <c r="BC46">
        <v>44</v>
      </c>
      <c r="BD46">
        <f t="shared" si="1"/>
        <v>3.8720000000000003</v>
      </c>
      <c r="BE46">
        <f t="shared" si="0"/>
        <v>4.7247169074580251</v>
      </c>
    </row>
    <row r="47" spans="39:57" x14ac:dyDescent="0.35">
      <c r="AM47">
        <v>44</v>
      </c>
      <c r="AN47">
        <f t="shared" si="2"/>
        <v>5</v>
      </c>
      <c r="BC47">
        <v>45</v>
      </c>
      <c r="BD47">
        <f t="shared" si="1"/>
        <v>3.9600000000000004</v>
      </c>
      <c r="BE47">
        <f t="shared" si="0"/>
        <v>4.750479846449136</v>
      </c>
    </row>
    <row r="48" spans="39:57" x14ac:dyDescent="0.35">
      <c r="AM48">
        <v>45</v>
      </c>
      <c r="AN48">
        <f t="shared" si="2"/>
        <v>5</v>
      </c>
      <c r="BC48">
        <v>46</v>
      </c>
      <c r="BD48">
        <f t="shared" si="1"/>
        <v>4.048</v>
      </c>
      <c r="BE48">
        <f t="shared" si="0"/>
        <v>4.7753869384673457</v>
      </c>
    </row>
    <row r="49" spans="39:57" x14ac:dyDescent="0.35">
      <c r="AM49">
        <v>46</v>
      </c>
      <c r="AN49">
        <f t="shared" si="2"/>
        <v>5</v>
      </c>
      <c r="BC49">
        <v>47</v>
      </c>
      <c r="BD49">
        <f t="shared" si="1"/>
        <v>4.1360000000000001</v>
      </c>
      <c r="BE49">
        <f t="shared" si="0"/>
        <v>4.7994801336799107</v>
      </c>
    </row>
    <row r="50" spans="39:57" x14ac:dyDescent="0.35">
      <c r="AM50">
        <v>47</v>
      </c>
      <c r="AN50">
        <f t="shared" si="2"/>
        <v>5</v>
      </c>
      <c r="BC50">
        <v>48</v>
      </c>
      <c r="BD50">
        <f t="shared" si="1"/>
        <v>4.2240000000000002</v>
      </c>
      <c r="BE50">
        <f t="shared" si="0"/>
        <v>4.8227986846912669</v>
      </c>
    </row>
    <row r="51" spans="39:57" x14ac:dyDescent="0.35">
      <c r="AM51">
        <v>48</v>
      </c>
      <c r="AN51">
        <f t="shared" si="2"/>
        <v>5</v>
      </c>
      <c r="BC51">
        <v>49</v>
      </c>
      <c r="BD51">
        <f t="shared" si="1"/>
        <v>4.3120000000000003</v>
      </c>
      <c r="BE51">
        <f t="shared" si="0"/>
        <v>4.8453793599424664</v>
      </c>
    </row>
    <row r="52" spans="39:57" x14ac:dyDescent="0.35">
      <c r="AM52">
        <v>49</v>
      </c>
      <c r="AN52">
        <f t="shared" si="2"/>
        <v>5</v>
      </c>
      <c r="BC52">
        <v>50</v>
      </c>
      <c r="BD52">
        <f t="shared" si="1"/>
        <v>4.4000000000000004</v>
      </c>
      <c r="BE52">
        <f t="shared" si="0"/>
        <v>4.8672566371681416</v>
      </c>
    </row>
    <row r="53" spans="39:57" x14ac:dyDescent="0.35">
      <c r="AM53">
        <v>50</v>
      </c>
      <c r="AN53">
        <f t="shared" si="2"/>
        <v>5</v>
      </c>
      <c r="BC53">
        <v>51</v>
      </c>
      <c r="BD53">
        <f t="shared" si="1"/>
        <v>4.4880000000000004</v>
      </c>
      <c r="BE53">
        <f t="shared" si="0"/>
        <v>4.888462879051934</v>
      </c>
    </row>
    <row r="54" spans="39:57" x14ac:dyDescent="0.35">
      <c r="BC54">
        <v>52</v>
      </c>
      <c r="BD54">
        <f t="shared" si="1"/>
        <v>4.5760000000000005</v>
      </c>
      <c r="BE54">
        <f t="shared" si="0"/>
        <v>4.909028492962582</v>
      </c>
    </row>
    <row r="55" spans="39:57" x14ac:dyDescent="0.35">
      <c r="BC55">
        <v>53</v>
      </c>
      <c r="BD55">
        <f t="shared" si="1"/>
        <v>4.6640000000000006</v>
      </c>
      <c r="BE55">
        <f t="shared" si="0"/>
        <v>4.9289820764288121</v>
      </c>
    </row>
    <row r="56" spans="39:57" x14ac:dyDescent="0.35">
      <c r="BC56">
        <v>54</v>
      </c>
      <c r="BD56">
        <f t="shared" si="1"/>
        <v>4.7520000000000007</v>
      </c>
      <c r="BE56">
        <f t="shared" si="0"/>
        <v>4.9483505498167277</v>
      </c>
    </row>
    <row r="57" spans="39:57" x14ac:dyDescent="0.35">
      <c r="BC57">
        <v>55</v>
      </c>
      <c r="BD57">
        <f t="shared" si="1"/>
        <v>4.8400000000000007</v>
      </c>
      <c r="BE57">
        <f t="shared" si="0"/>
        <v>4.9671592775041047</v>
      </c>
    </row>
    <row r="58" spans="39:57" x14ac:dyDescent="0.35">
      <c r="BC58">
        <v>56</v>
      </c>
      <c r="BD58">
        <f t="shared" si="1"/>
        <v>4.9280000000000008</v>
      </c>
      <c r="BE58">
        <f t="shared" si="0"/>
        <v>4.9854321786986073</v>
      </c>
    </row>
    <row r="59" spans="39:57" x14ac:dyDescent="0.35">
      <c r="BC59">
        <v>57</v>
      </c>
      <c r="BD59">
        <f t="shared" si="1"/>
        <v>5.0160000000000009</v>
      </c>
      <c r="BE59">
        <f t="shared" si="0"/>
        <v>5.00319182891797</v>
      </c>
    </row>
    <row r="60" spans="39:57" x14ac:dyDescent="0.35">
      <c r="BC60">
        <v>58</v>
      </c>
      <c r="BD60">
        <f t="shared" si="1"/>
        <v>5.1040000000000001</v>
      </c>
      <c r="BE60">
        <f t="shared" si="0"/>
        <v>5.0204595530374565</v>
      </c>
    </row>
    <row r="61" spans="39:57" x14ac:dyDescent="0.35">
      <c r="BC61">
        <v>59</v>
      </c>
      <c r="BD61">
        <f t="shared" si="1"/>
        <v>5.1920000000000002</v>
      </c>
      <c r="BE61">
        <f t="shared" si="0"/>
        <v>5.0372555107109598</v>
      </c>
    </row>
    <row r="62" spans="39:57" x14ac:dyDescent="0.35">
      <c r="BC62">
        <v>60</v>
      </c>
      <c r="BD62">
        <f t="shared" si="1"/>
        <v>5.28</v>
      </c>
      <c r="BE62">
        <f t="shared" si="0"/>
        <v>5.0535987748851454</v>
      </c>
    </row>
    <row r="63" spans="39:57" x14ac:dyDescent="0.35">
      <c r="BC63">
        <v>61</v>
      </c>
      <c r="BD63">
        <f t="shared" si="1"/>
        <v>5.3680000000000003</v>
      </c>
      <c r="BE63">
        <f t="shared" si="0"/>
        <v>5.0695074040495616</v>
      </c>
    </row>
    <row r="64" spans="39:57" x14ac:dyDescent="0.35">
      <c r="BC64">
        <v>62</v>
      </c>
      <c r="BD64">
        <f t="shared" si="1"/>
        <v>5.4560000000000004</v>
      </c>
      <c r="BE64">
        <f t="shared" si="0"/>
        <v>5.0849985087980905</v>
      </c>
    </row>
    <row r="65" spans="55:57" x14ac:dyDescent="0.35">
      <c r="BC65">
        <v>63</v>
      </c>
      <c r="BD65">
        <f t="shared" si="1"/>
        <v>5.5440000000000005</v>
      </c>
      <c r="BE65">
        <f t="shared" si="0"/>
        <v>5.1000883132175447</v>
      </c>
    </row>
    <row r="66" spans="55:57" x14ac:dyDescent="0.35">
      <c r="BC66">
        <v>64</v>
      </c>
      <c r="BD66">
        <f t="shared" si="1"/>
        <v>5.6320000000000006</v>
      </c>
      <c r="BE66">
        <f t="shared" si="0"/>
        <v>5.1147922115664057</v>
      </c>
    </row>
    <row r="67" spans="55:57" x14ac:dyDescent="0.35">
      <c r="BC67">
        <v>65</v>
      </c>
      <c r="BD67">
        <f t="shared" si="1"/>
        <v>5.7200000000000006</v>
      </c>
      <c r="BE67">
        <f t="shared" ref="BE67:BE102" si="63">MAX(BD67*($C$4/(1+($C$4-1)/$C$5*BD67)),0)</f>
        <v>5.1291248206599711</v>
      </c>
    </row>
    <row r="68" spans="55:57" x14ac:dyDescent="0.35">
      <c r="BC68">
        <v>66</v>
      </c>
      <c r="BD68">
        <f t="shared" ref="BD68:BD102" si="64">$BD$1/100*BC68</f>
        <v>5.8080000000000007</v>
      </c>
      <c r="BE68">
        <f t="shared" si="63"/>
        <v>5.1431000283366393</v>
      </c>
    </row>
    <row r="69" spans="55:57" x14ac:dyDescent="0.35">
      <c r="BC69">
        <v>67</v>
      </c>
      <c r="BD69">
        <f t="shared" si="64"/>
        <v>5.8960000000000008</v>
      </c>
      <c r="BE69">
        <f t="shared" si="63"/>
        <v>5.1567310383431293</v>
      </c>
    </row>
    <row r="70" spans="55:57" x14ac:dyDescent="0.35">
      <c r="BC70">
        <v>68</v>
      </c>
      <c r="BD70">
        <f t="shared" si="64"/>
        <v>5.9840000000000009</v>
      </c>
      <c r="BE70">
        <f t="shared" si="63"/>
        <v>5.1700304119435998</v>
      </c>
    </row>
    <row r="71" spans="55:57" x14ac:dyDescent="0.35">
      <c r="BC71">
        <v>69</v>
      </c>
      <c r="BD71">
        <f t="shared" si="64"/>
        <v>6.072000000000001</v>
      </c>
      <c r="BE71">
        <f t="shared" si="63"/>
        <v>5.183010106528271</v>
      </c>
    </row>
    <row r="72" spans="55:57" x14ac:dyDescent="0.35">
      <c r="BC72">
        <v>70</v>
      </c>
      <c r="BD72">
        <f t="shared" si="64"/>
        <v>6.160000000000001</v>
      </c>
      <c r="BE72">
        <f t="shared" si="63"/>
        <v>5.1956815114709851</v>
      </c>
    </row>
    <row r="73" spans="55:57" x14ac:dyDescent="0.35">
      <c r="BC73">
        <v>71</v>
      </c>
      <c r="BD73">
        <f t="shared" si="64"/>
        <v>6.2480000000000002</v>
      </c>
      <c r="BE73">
        <f t="shared" si="63"/>
        <v>5.2080554814617228</v>
      </c>
    </row>
    <row r="74" spans="55:57" x14ac:dyDescent="0.35">
      <c r="BC74">
        <v>72</v>
      </c>
      <c r="BD74">
        <f t="shared" si="64"/>
        <v>6.3360000000000003</v>
      </c>
      <c r="BE74">
        <f t="shared" si="63"/>
        <v>5.2201423675191139</v>
      </c>
    </row>
    <row r="75" spans="55:57" x14ac:dyDescent="0.35">
      <c r="BC75">
        <v>73</v>
      </c>
      <c r="BD75">
        <f t="shared" si="64"/>
        <v>6.4240000000000004</v>
      </c>
      <c r="BE75">
        <f t="shared" si="63"/>
        <v>5.2319520458691686</v>
      </c>
    </row>
    <row r="76" spans="55:57" x14ac:dyDescent="0.35">
      <c r="BC76">
        <v>74</v>
      </c>
      <c r="BD76">
        <f t="shared" si="64"/>
        <v>6.5120000000000005</v>
      </c>
      <c r="BE76">
        <f t="shared" si="63"/>
        <v>5.2434939448595719</v>
      </c>
    </row>
    <row r="77" spans="55:57" x14ac:dyDescent="0.35">
      <c r="BC77">
        <v>75</v>
      </c>
      <c r="BD77">
        <f t="shared" si="64"/>
        <v>6.6000000000000005</v>
      </c>
      <c r="BE77">
        <f t="shared" si="63"/>
        <v>5.2547770700636933</v>
      </c>
    </row>
    <row r="78" spans="55:57" x14ac:dyDescent="0.35">
      <c r="BC78">
        <v>76</v>
      </c>
      <c r="BD78">
        <f t="shared" si="64"/>
        <v>6.6880000000000006</v>
      </c>
      <c r="BE78">
        <f t="shared" si="63"/>
        <v>5.2658100277147897</v>
      </c>
    </row>
    <row r="79" spans="55:57" x14ac:dyDescent="0.35">
      <c r="BC79">
        <v>77</v>
      </c>
      <c r="BD79">
        <f t="shared" si="64"/>
        <v>6.7760000000000007</v>
      </c>
      <c r="BE79">
        <f t="shared" si="63"/>
        <v>5.2766010465985547</v>
      </c>
    </row>
    <row r="80" spans="55:57" x14ac:dyDescent="0.35">
      <c r="BC80">
        <v>78</v>
      </c>
      <c r="BD80">
        <f t="shared" si="64"/>
        <v>6.8640000000000008</v>
      </c>
      <c r="BE80">
        <f t="shared" si="63"/>
        <v>5.2871579985210744</v>
      </c>
    </row>
    <row r="81" spans="55:57" x14ac:dyDescent="0.35">
      <c r="BC81">
        <v>79</v>
      </c>
      <c r="BD81">
        <f t="shared" si="64"/>
        <v>6.9520000000000008</v>
      </c>
      <c r="BE81">
        <f t="shared" si="63"/>
        <v>5.2974884174591557</v>
      </c>
    </row>
    <row r="82" spans="55:57" x14ac:dyDescent="0.35">
      <c r="BC82">
        <v>80</v>
      </c>
      <c r="BD82">
        <f t="shared" si="64"/>
        <v>7.0400000000000009</v>
      </c>
      <c r="BE82">
        <f t="shared" si="63"/>
        <v>5.307599517490952</v>
      </c>
    </row>
    <row r="83" spans="55:57" x14ac:dyDescent="0.35">
      <c r="BC83">
        <v>81</v>
      </c>
      <c r="BD83">
        <f t="shared" si="64"/>
        <v>7.128000000000001</v>
      </c>
      <c r="BE83">
        <f t="shared" si="63"/>
        <v>5.3174982095965628</v>
      </c>
    </row>
    <row r="84" spans="55:57" x14ac:dyDescent="0.35">
      <c r="BC84">
        <v>82</v>
      </c>
      <c r="BD84">
        <f t="shared" si="64"/>
        <v>7.2160000000000011</v>
      </c>
      <c r="BE84">
        <f t="shared" si="63"/>
        <v>5.3271911174108197</v>
      </c>
    </row>
    <row r="85" spans="55:57" x14ac:dyDescent="0.35">
      <c r="BC85">
        <v>83</v>
      </c>
      <c r="BD85">
        <f t="shared" si="64"/>
        <v>7.3040000000000012</v>
      </c>
      <c r="BE85">
        <f t="shared" si="63"/>
        <v>5.3366845920037402</v>
      </c>
    </row>
    <row r="86" spans="55:57" x14ac:dyDescent="0.35">
      <c r="BC86">
        <v>84</v>
      </c>
      <c r="BD86">
        <f t="shared" si="64"/>
        <v>7.3920000000000003</v>
      </c>
      <c r="BE86">
        <f t="shared" si="63"/>
        <v>5.3459847257579254</v>
      </c>
    </row>
    <row r="87" spans="55:57" x14ac:dyDescent="0.35">
      <c r="BC87">
        <v>85</v>
      </c>
      <c r="BD87">
        <f t="shared" si="64"/>
        <v>7.48</v>
      </c>
      <c r="BE87">
        <f t="shared" si="63"/>
        <v>5.3550973654066434</v>
      </c>
    </row>
    <row r="88" spans="55:57" x14ac:dyDescent="0.35">
      <c r="BC88">
        <v>86</v>
      </c>
      <c r="BD88">
        <f t="shared" si="64"/>
        <v>7.5680000000000005</v>
      </c>
      <c r="BE88">
        <f t="shared" si="63"/>
        <v>5.364028124291222</v>
      </c>
    </row>
    <row r="89" spans="55:57" x14ac:dyDescent="0.35">
      <c r="BC89">
        <v>87</v>
      </c>
      <c r="BD89">
        <f t="shared" si="64"/>
        <v>7.6560000000000006</v>
      </c>
      <c r="BE89">
        <f t="shared" si="63"/>
        <v>5.3727823938917583</v>
      </c>
    </row>
    <row r="90" spans="55:57" x14ac:dyDescent="0.35">
      <c r="BC90">
        <v>88</v>
      </c>
      <c r="BD90">
        <f t="shared" si="64"/>
        <v>7.7440000000000007</v>
      </c>
      <c r="BE90">
        <f t="shared" si="63"/>
        <v>5.3813653546808986</v>
      </c>
    </row>
    <row r="91" spans="55:57" x14ac:dyDescent="0.35">
      <c r="BC91">
        <v>89</v>
      </c>
      <c r="BD91">
        <f t="shared" si="64"/>
        <v>7.8320000000000007</v>
      </c>
      <c r="BE91">
        <f t="shared" si="63"/>
        <v>5.3897819863466196</v>
      </c>
    </row>
    <row r="92" spans="55:57" x14ac:dyDescent="0.35">
      <c r="BC92">
        <v>90</v>
      </c>
      <c r="BD92">
        <f t="shared" si="64"/>
        <v>7.9200000000000008</v>
      </c>
      <c r="BE92">
        <f t="shared" si="63"/>
        <v>5.3980370774263902</v>
      </c>
    </row>
    <row r="93" spans="55:57" x14ac:dyDescent="0.35">
      <c r="BC93">
        <v>91</v>
      </c>
      <c r="BD93">
        <f t="shared" si="64"/>
        <v>8.0080000000000009</v>
      </c>
      <c r="BE93">
        <f t="shared" si="63"/>
        <v>5.4061352343918774</v>
      </c>
    </row>
    <row r="94" spans="55:57" x14ac:dyDescent="0.35">
      <c r="BC94">
        <v>92</v>
      </c>
      <c r="BD94">
        <f t="shared" si="64"/>
        <v>8.0960000000000001</v>
      </c>
      <c r="BE94">
        <f t="shared" si="63"/>
        <v>5.4140808902204141</v>
      </c>
    </row>
    <row r="95" spans="55:57" x14ac:dyDescent="0.35">
      <c r="BC95">
        <v>93</v>
      </c>
      <c r="BD95">
        <f t="shared" si="64"/>
        <v>8.1840000000000011</v>
      </c>
      <c r="BE95">
        <f t="shared" si="63"/>
        <v>5.4218783124867498</v>
      </c>
    </row>
    <row r="96" spans="55:57" x14ac:dyDescent="0.35">
      <c r="BC96">
        <v>94</v>
      </c>
      <c r="BD96">
        <f t="shared" si="64"/>
        <v>8.2720000000000002</v>
      </c>
      <c r="BE96">
        <f t="shared" si="63"/>
        <v>5.4295316110060909</v>
      </c>
    </row>
    <row r="97" spans="55:57" x14ac:dyDescent="0.35">
      <c r="BC97">
        <v>95</v>
      </c>
      <c r="BD97">
        <f t="shared" si="64"/>
        <v>8.3600000000000012</v>
      </c>
      <c r="BE97">
        <f t="shared" si="63"/>
        <v>5.4370447450572321</v>
      </c>
    </row>
    <row r="98" spans="55:57" x14ac:dyDescent="0.35">
      <c r="BC98">
        <v>96</v>
      </c>
      <c r="BD98">
        <f t="shared" si="64"/>
        <v>8.4480000000000004</v>
      </c>
      <c r="BE98">
        <f t="shared" si="63"/>
        <v>5.4444215302124146</v>
      </c>
    </row>
    <row r="99" spans="55:57" x14ac:dyDescent="0.35">
      <c r="BC99">
        <v>97</v>
      </c>
      <c r="BD99">
        <f t="shared" si="64"/>
        <v>8.5360000000000014</v>
      </c>
      <c r="BE99">
        <f t="shared" si="63"/>
        <v>5.4516656447986929</v>
      </c>
    </row>
    <row r="100" spans="55:57" x14ac:dyDescent="0.35">
      <c r="BC100">
        <v>98</v>
      </c>
      <c r="BD100">
        <f t="shared" si="64"/>
        <v>8.6240000000000006</v>
      </c>
      <c r="BE100">
        <f t="shared" si="63"/>
        <v>5.4587806360137732</v>
      </c>
    </row>
    <row r="101" spans="55:57" x14ac:dyDescent="0.35">
      <c r="BC101">
        <v>99</v>
      </c>
      <c r="BD101">
        <f t="shared" si="64"/>
        <v>8.7120000000000015</v>
      </c>
      <c r="BE101">
        <f t="shared" si="63"/>
        <v>5.4657699257177272</v>
      </c>
    </row>
    <row r="102" spans="55:57" x14ac:dyDescent="0.35">
      <c r="BC102">
        <v>100</v>
      </c>
      <c r="BD102">
        <f t="shared" si="64"/>
        <v>8.8000000000000007</v>
      </c>
      <c r="BE102">
        <f t="shared" si="63"/>
        <v>5.4726368159203975</v>
      </c>
    </row>
    <row r="152" spans="40:40" x14ac:dyDescent="0.35">
      <c r="AN152">
        <f t="shared" ref="AN152:AN215" si="65">MAX($C$4*AN151*(1-AN151/$C$5),0)</f>
        <v>0</v>
      </c>
    </row>
    <row r="153" spans="40:40" x14ac:dyDescent="0.35">
      <c r="AN153">
        <f t="shared" si="65"/>
        <v>0</v>
      </c>
    </row>
    <row r="154" spans="40:40" x14ac:dyDescent="0.35">
      <c r="AN154">
        <f t="shared" si="65"/>
        <v>0</v>
      </c>
    </row>
    <row r="155" spans="40:40" x14ac:dyDescent="0.35">
      <c r="AN155">
        <f t="shared" si="65"/>
        <v>0</v>
      </c>
    </row>
    <row r="156" spans="40:40" x14ac:dyDescent="0.35">
      <c r="AN156">
        <f t="shared" si="65"/>
        <v>0</v>
      </c>
    </row>
    <row r="157" spans="40:40" x14ac:dyDescent="0.35">
      <c r="AN157">
        <f t="shared" si="65"/>
        <v>0</v>
      </c>
    </row>
    <row r="158" spans="40:40" x14ac:dyDescent="0.35">
      <c r="AN158">
        <f t="shared" si="65"/>
        <v>0</v>
      </c>
    </row>
    <row r="159" spans="40:40" x14ac:dyDescent="0.35">
      <c r="AN159">
        <f t="shared" si="65"/>
        <v>0</v>
      </c>
    </row>
    <row r="160" spans="40:40" x14ac:dyDescent="0.35">
      <c r="AN160">
        <f t="shared" si="65"/>
        <v>0</v>
      </c>
    </row>
    <row r="161" spans="40:40" x14ac:dyDescent="0.35">
      <c r="AN161">
        <f t="shared" si="65"/>
        <v>0</v>
      </c>
    </row>
    <row r="162" spans="40:40" x14ac:dyDescent="0.35">
      <c r="AN162">
        <f t="shared" si="65"/>
        <v>0</v>
      </c>
    </row>
    <row r="163" spans="40:40" x14ac:dyDescent="0.35">
      <c r="AN163">
        <f t="shared" si="65"/>
        <v>0</v>
      </c>
    </row>
    <row r="164" spans="40:40" x14ac:dyDescent="0.35">
      <c r="AN164">
        <f t="shared" si="65"/>
        <v>0</v>
      </c>
    </row>
    <row r="165" spans="40:40" x14ac:dyDescent="0.35">
      <c r="AN165">
        <f t="shared" si="65"/>
        <v>0</v>
      </c>
    </row>
    <row r="166" spans="40:40" x14ac:dyDescent="0.35">
      <c r="AN166">
        <f t="shared" si="65"/>
        <v>0</v>
      </c>
    </row>
    <row r="167" spans="40:40" x14ac:dyDescent="0.35">
      <c r="AN167">
        <f t="shared" si="65"/>
        <v>0</v>
      </c>
    </row>
    <row r="168" spans="40:40" x14ac:dyDescent="0.35">
      <c r="AN168">
        <f t="shared" si="65"/>
        <v>0</v>
      </c>
    </row>
    <row r="169" spans="40:40" x14ac:dyDescent="0.35">
      <c r="AN169">
        <f t="shared" si="65"/>
        <v>0</v>
      </c>
    </row>
    <row r="170" spans="40:40" x14ac:dyDescent="0.35">
      <c r="AN170">
        <f t="shared" si="65"/>
        <v>0</v>
      </c>
    </row>
    <row r="171" spans="40:40" x14ac:dyDescent="0.35">
      <c r="AN171">
        <f t="shared" si="65"/>
        <v>0</v>
      </c>
    </row>
    <row r="172" spans="40:40" x14ac:dyDescent="0.35">
      <c r="AN172">
        <f t="shared" si="65"/>
        <v>0</v>
      </c>
    </row>
    <row r="173" spans="40:40" x14ac:dyDescent="0.35">
      <c r="AN173">
        <f t="shared" si="65"/>
        <v>0</v>
      </c>
    </row>
    <row r="174" spans="40:40" x14ac:dyDescent="0.35">
      <c r="AN174">
        <f t="shared" si="65"/>
        <v>0</v>
      </c>
    </row>
    <row r="175" spans="40:40" x14ac:dyDescent="0.35">
      <c r="AN175">
        <f t="shared" si="65"/>
        <v>0</v>
      </c>
    </row>
    <row r="176" spans="40:40" x14ac:dyDescent="0.35">
      <c r="AN176">
        <f t="shared" si="65"/>
        <v>0</v>
      </c>
    </row>
    <row r="177" spans="40:40" x14ac:dyDescent="0.35">
      <c r="AN177">
        <f t="shared" si="65"/>
        <v>0</v>
      </c>
    </row>
    <row r="178" spans="40:40" x14ac:dyDescent="0.35">
      <c r="AN178">
        <f t="shared" si="65"/>
        <v>0</v>
      </c>
    </row>
    <row r="179" spans="40:40" x14ac:dyDescent="0.35">
      <c r="AN179">
        <f t="shared" si="65"/>
        <v>0</v>
      </c>
    </row>
    <row r="180" spans="40:40" x14ac:dyDescent="0.35">
      <c r="AN180">
        <f t="shared" si="65"/>
        <v>0</v>
      </c>
    </row>
    <row r="181" spans="40:40" x14ac:dyDescent="0.35">
      <c r="AN181">
        <f t="shared" si="65"/>
        <v>0</v>
      </c>
    </row>
    <row r="182" spans="40:40" x14ac:dyDescent="0.35">
      <c r="AN182">
        <f t="shared" si="65"/>
        <v>0</v>
      </c>
    </row>
    <row r="183" spans="40:40" x14ac:dyDescent="0.35">
      <c r="AN183">
        <f t="shared" si="65"/>
        <v>0</v>
      </c>
    </row>
    <row r="184" spans="40:40" x14ac:dyDescent="0.35">
      <c r="AN184">
        <f t="shared" si="65"/>
        <v>0</v>
      </c>
    </row>
    <row r="185" spans="40:40" x14ac:dyDescent="0.35">
      <c r="AN185">
        <f t="shared" si="65"/>
        <v>0</v>
      </c>
    </row>
    <row r="186" spans="40:40" x14ac:dyDescent="0.35">
      <c r="AN186">
        <f t="shared" si="65"/>
        <v>0</v>
      </c>
    </row>
    <row r="187" spans="40:40" x14ac:dyDescent="0.35">
      <c r="AN187">
        <f t="shared" si="65"/>
        <v>0</v>
      </c>
    </row>
    <row r="188" spans="40:40" x14ac:dyDescent="0.35">
      <c r="AN188">
        <f t="shared" si="65"/>
        <v>0</v>
      </c>
    </row>
    <row r="189" spans="40:40" x14ac:dyDescent="0.35">
      <c r="AN189">
        <f t="shared" si="65"/>
        <v>0</v>
      </c>
    </row>
    <row r="190" spans="40:40" x14ac:dyDescent="0.35">
      <c r="AN190">
        <f t="shared" si="65"/>
        <v>0</v>
      </c>
    </row>
    <row r="191" spans="40:40" x14ac:dyDescent="0.35">
      <c r="AN191">
        <f t="shared" si="65"/>
        <v>0</v>
      </c>
    </row>
    <row r="192" spans="40:40" x14ac:dyDescent="0.35">
      <c r="AN192">
        <f t="shared" si="65"/>
        <v>0</v>
      </c>
    </row>
    <row r="193" spans="40:40" x14ac:dyDescent="0.35">
      <c r="AN193">
        <f t="shared" si="65"/>
        <v>0</v>
      </c>
    </row>
    <row r="194" spans="40:40" x14ac:dyDescent="0.35">
      <c r="AN194">
        <f t="shared" si="65"/>
        <v>0</v>
      </c>
    </row>
    <row r="195" spans="40:40" x14ac:dyDescent="0.35">
      <c r="AN195">
        <f t="shared" si="65"/>
        <v>0</v>
      </c>
    </row>
    <row r="196" spans="40:40" x14ac:dyDescent="0.35">
      <c r="AN196">
        <f t="shared" si="65"/>
        <v>0</v>
      </c>
    </row>
    <row r="197" spans="40:40" x14ac:dyDescent="0.35">
      <c r="AN197">
        <f t="shared" si="65"/>
        <v>0</v>
      </c>
    </row>
    <row r="198" spans="40:40" x14ac:dyDescent="0.35">
      <c r="AN198">
        <f t="shared" si="65"/>
        <v>0</v>
      </c>
    </row>
    <row r="199" spans="40:40" x14ac:dyDescent="0.35">
      <c r="AN199">
        <f t="shared" si="65"/>
        <v>0</v>
      </c>
    </row>
    <row r="200" spans="40:40" x14ac:dyDescent="0.35">
      <c r="AN200">
        <f t="shared" si="65"/>
        <v>0</v>
      </c>
    </row>
    <row r="201" spans="40:40" x14ac:dyDescent="0.35">
      <c r="AN201">
        <f t="shared" si="65"/>
        <v>0</v>
      </c>
    </row>
    <row r="202" spans="40:40" x14ac:dyDescent="0.35">
      <c r="AN202">
        <f t="shared" si="65"/>
        <v>0</v>
      </c>
    </row>
    <row r="203" spans="40:40" x14ac:dyDescent="0.35">
      <c r="AN203">
        <f t="shared" si="65"/>
        <v>0</v>
      </c>
    </row>
    <row r="204" spans="40:40" x14ac:dyDescent="0.35">
      <c r="AN204">
        <f t="shared" si="65"/>
        <v>0</v>
      </c>
    </row>
    <row r="205" spans="40:40" x14ac:dyDescent="0.35">
      <c r="AN205">
        <f t="shared" si="65"/>
        <v>0</v>
      </c>
    </row>
    <row r="206" spans="40:40" x14ac:dyDescent="0.35">
      <c r="AN206">
        <f t="shared" si="65"/>
        <v>0</v>
      </c>
    </row>
    <row r="207" spans="40:40" x14ac:dyDescent="0.35">
      <c r="AN207">
        <f t="shared" si="65"/>
        <v>0</v>
      </c>
    </row>
    <row r="208" spans="40:40" x14ac:dyDescent="0.35">
      <c r="AN208">
        <f t="shared" si="65"/>
        <v>0</v>
      </c>
    </row>
    <row r="209" spans="40:40" x14ac:dyDescent="0.35">
      <c r="AN209">
        <f t="shared" si="65"/>
        <v>0</v>
      </c>
    </row>
    <row r="210" spans="40:40" x14ac:dyDescent="0.35">
      <c r="AN210">
        <f t="shared" si="65"/>
        <v>0</v>
      </c>
    </row>
    <row r="211" spans="40:40" x14ac:dyDescent="0.35">
      <c r="AN211">
        <f t="shared" si="65"/>
        <v>0</v>
      </c>
    </row>
    <row r="212" spans="40:40" x14ac:dyDescent="0.35">
      <c r="AN212">
        <f t="shared" si="65"/>
        <v>0</v>
      </c>
    </row>
    <row r="213" spans="40:40" x14ac:dyDescent="0.35">
      <c r="AN213">
        <f t="shared" si="65"/>
        <v>0</v>
      </c>
    </row>
    <row r="214" spans="40:40" x14ac:dyDescent="0.35">
      <c r="AN214">
        <f t="shared" si="65"/>
        <v>0</v>
      </c>
    </row>
    <row r="215" spans="40:40" x14ac:dyDescent="0.35">
      <c r="AN215">
        <f t="shared" si="65"/>
        <v>0</v>
      </c>
    </row>
    <row r="216" spans="40:40" x14ac:dyDescent="0.35">
      <c r="AN216">
        <f t="shared" ref="AN216:AN260" si="66">MAX($C$4*AN215*(1-AN215/$C$5),0)</f>
        <v>0</v>
      </c>
    </row>
    <row r="217" spans="40:40" x14ac:dyDescent="0.35">
      <c r="AN217">
        <f t="shared" si="66"/>
        <v>0</v>
      </c>
    </row>
    <row r="218" spans="40:40" x14ac:dyDescent="0.35">
      <c r="AN218">
        <f t="shared" si="66"/>
        <v>0</v>
      </c>
    </row>
    <row r="219" spans="40:40" x14ac:dyDescent="0.35">
      <c r="AN219">
        <f t="shared" si="66"/>
        <v>0</v>
      </c>
    </row>
    <row r="220" spans="40:40" x14ac:dyDescent="0.35">
      <c r="AN220">
        <f t="shared" si="66"/>
        <v>0</v>
      </c>
    </row>
    <row r="221" spans="40:40" x14ac:dyDescent="0.35">
      <c r="AN221">
        <f t="shared" si="66"/>
        <v>0</v>
      </c>
    </row>
    <row r="222" spans="40:40" x14ac:dyDescent="0.35">
      <c r="AN222">
        <f t="shared" si="66"/>
        <v>0</v>
      </c>
    </row>
    <row r="223" spans="40:40" x14ac:dyDescent="0.35">
      <c r="AN223">
        <f t="shared" si="66"/>
        <v>0</v>
      </c>
    </row>
    <row r="224" spans="40:40" x14ac:dyDescent="0.35">
      <c r="AN224">
        <f t="shared" si="66"/>
        <v>0</v>
      </c>
    </row>
    <row r="225" spans="40:40" x14ac:dyDescent="0.35">
      <c r="AN225">
        <f t="shared" si="66"/>
        <v>0</v>
      </c>
    </row>
    <row r="226" spans="40:40" x14ac:dyDescent="0.35">
      <c r="AN226">
        <f t="shared" si="66"/>
        <v>0</v>
      </c>
    </row>
    <row r="227" spans="40:40" x14ac:dyDescent="0.35">
      <c r="AN227">
        <f t="shared" si="66"/>
        <v>0</v>
      </c>
    </row>
    <row r="228" spans="40:40" x14ac:dyDescent="0.35">
      <c r="AN228">
        <f t="shared" si="66"/>
        <v>0</v>
      </c>
    </row>
    <row r="229" spans="40:40" x14ac:dyDescent="0.35">
      <c r="AN229">
        <f t="shared" si="66"/>
        <v>0</v>
      </c>
    </row>
    <row r="230" spans="40:40" x14ac:dyDescent="0.35">
      <c r="AN230">
        <f t="shared" si="66"/>
        <v>0</v>
      </c>
    </row>
    <row r="231" spans="40:40" x14ac:dyDescent="0.35">
      <c r="AN231">
        <f t="shared" si="66"/>
        <v>0</v>
      </c>
    </row>
    <row r="232" spans="40:40" x14ac:dyDescent="0.35">
      <c r="AN232">
        <f t="shared" si="66"/>
        <v>0</v>
      </c>
    </row>
    <row r="233" spans="40:40" x14ac:dyDescent="0.35">
      <c r="AN233">
        <f t="shared" si="66"/>
        <v>0</v>
      </c>
    </row>
    <row r="234" spans="40:40" x14ac:dyDescent="0.35">
      <c r="AN234">
        <f t="shared" si="66"/>
        <v>0</v>
      </c>
    </row>
    <row r="235" spans="40:40" x14ac:dyDescent="0.35">
      <c r="AN235">
        <f t="shared" si="66"/>
        <v>0</v>
      </c>
    </row>
    <row r="236" spans="40:40" x14ac:dyDescent="0.35">
      <c r="AN236">
        <f t="shared" si="66"/>
        <v>0</v>
      </c>
    </row>
    <row r="237" spans="40:40" x14ac:dyDescent="0.35">
      <c r="AN237">
        <f t="shared" si="66"/>
        <v>0</v>
      </c>
    </row>
    <row r="238" spans="40:40" x14ac:dyDescent="0.35">
      <c r="AN238">
        <f t="shared" si="66"/>
        <v>0</v>
      </c>
    </row>
    <row r="239" spans="40:40" x14ac:dyDescent="0.35">
      <c r="AN239">
        <f t="shared" si="66"/>
        <v>0</v>
      </c>
    </row>
    <row r="240" spans="40:40" x14ac:dyDescent="0.35">
      <c r="AN240">
        <f t="shared" si="66"/>
        <v>0</v>
      </c>
    </row>
    <row r="241" spans="40:40" x14ac:dyDescent="0.35">
      <c r="AN241">
        <f t="shared" si="66"/>
        <v>0</v>
      </c>
    </row>
    <row r="242" spans="40:40" x14ac:dyDescent="0.35">
      <c r="AN242">
        <f t="shared" si="66"/>
        <v>0</v>
      </c>
    </row>
    <row r="243" spans="40:40" x14ac:dyDescent="0.35">
      <c r="AN243">
        <f t="shared" si="66"/>
        <v>0</v>
      </c>
    </row>
    <row r="244" spans="40:40" x14ac:dyDescent="0.35">
      <c r="AN244">
        <f t="shared" si="66"/>
        <v>0</v>
      </c>
    </row>
    <row r="245" spans="40:40" x14ac:dyDescent="0.35">
      <c r="AN245">
        <f t="shared" si="66"/>
        <v>0</v>
      </c>
    </row>
    <row r="246" spans="40:40" x14ac:dyDescent="0.35">
      <c r="AN246">
        <f t="shared" si="66"/>
        <v>0</v>
      </c>
    </row>
    <row r="247" spans="40:40" x14ac:dyDescent="0.35">
      <c r="AN247">
        <f t="shared" si="66"/>
        <v>0</v>
      </c>
    </row>
    <row r="248" spans="40:40" x14ac:dyDescent="0.35">
      <c r="AN248">
        <f t="shared" si="66"/>
        <v>0</v>
      </c>
    </row>
    <row r="249" spans="40:40" x14ac:dyDescent="0.35">
      <c r="AN249">
        <f t="shared" si="66"/>
        <v>0</v>
      </c>
    </row>
    <row r="250" spans="40:40" x14ac:dyDescent="0.35">
      <c r="AN250">
        <f t="shared" si="66"/>
        <v>0</v>
      </c>
    </row>
    <row r="251" spans="40:40" x14ac:dyDescent="0.35">
      <c r="AN251">
        <f t="shared" si="66"/>
        <v>0</v>
      </c>
    </row>
    <row r="252" spans="40:40" x14ac:dyDescent="0.35">
      <c r="AN252">
        <f t="shared" si="66"/>
        <v>0</v>
      </c>
    </row>
    <row r="253" spans="40:40" x14ac:dyDescent="0.35">
      <c r="AN253">
        <f t="shared" si="66"/>
        <v>0</v>
      </c>
    </row>
    <row r="254" spans="40:40" x14ac:dyDescent="0.35">
      <c r="AN254">
        <f t="shared" si="66"/>
        <v>0</v>
      </c>
    </row>
    <row r="255" spans="40:40" x14ac:dyDescent="0.35">
      <c r="AN255">
        <f t="shared" si="66"/>
        <v>0</v>
      </c>
    </row>
    <row r="256" spans="40:40" x14ac:dyDescent="0.35">
      <c r="AN256">
        <f t="shared" si="66"/>
        <v>0</v>
      </c>
    </row>
    <row r="257" spans="40:40" x14ac:dyDescent="0.35">
      <c r="AN257">
        <f t="shared" si="66"/>
        <v>0</v>
      </c>
    </row>
    <row r="258" spans="40:40" x14ac:dyDescent="0.35">
      <c r="AN258">
        <f t="shared" si="66"/>
        <v>0</v>
      </c>
    </row>
    <row r="259" spans="40:40" x14ac:dyDescent="0.35">
      <c r="AN259">
        <f t="shared" si="66"/>
        <v>0</v>
      </c>
    </row>
    <row r="260" spans="40:40" x14ac:dyDescent="0.35">
      <c r="AN260">
        <f t="shared" si="66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4BE7-0F61-4C6E-A7C0-9DDA70284241}">
  <dimension ref="B1:BH260"/>
  <sheetViews>
    <sheetView workbookViewId="0">
      <selection activeCell="B4" sqref="B4"/>
    </sheetView>
  </sheetViews>
  <sheetFormatPr defaultRowHeight="14.5" x14ac:dyDescent="0.35"/>
  <cols>
    <col min="1" max="1" width="3.54296875" customWidth="1"/>
    <col min="2" max="3" width="4.6328125" customWidth="1"/>
    <col min="4" max="44" width="4.54296875" customWidth="1"/>
    <col min="45" max="46" width="4.6328125" customWidth="1"/>
  </cols>
  <sheetData>
    <row r="1" spans="2:60" x14ac:dyDescent="0.35">
      <c r="BC1">
        <f>MAX(AT3:BA23)</f>
        <v>127.27632682686929</v>
      </c>
      <c r="BD1">
        <f>BC1*0.1</f>
        <v>12.727632682686931</v>
      </c>
      <c r="BG1">
        <f>BC1+BD1</f>
        <v>140.00395950955624</v>
      </c>
    </row>
    <row r="2" spans="2:60" x14ac:dyDescent="0.35">
      <c r="AT2" t="s">
        <v>55</v>
      </c>
      <c r="AU2" t="s">
        <v>56</v>
      </c>
      <c r="AV2" t="s">
        <v>53</v>
      </c>
      <c r="AW2" t="s">
        <v>54</v>
      </c>
      <c r="AX2" t="s">
        <v>57</v>
      </c>
      <c r="AY2" t="s">
        <v>58</v>
      </c>
      <c r="AZ2" t="s">
        <v>59</v>
      </c>
      <c r="BA2" t="s">
        <v>60</v>
      </c>
      <c r="BF2">
        <v>0</v>
      </c>
      <c r="BG2">
        <v>0</v>
      </c>
      <c r="BH2">
        <f>MAX(BG2*EXP($C$4*(1-BG2/$C$5)),0)</f>
        <v>0</v>
      </c>
    </row>
    <row r="3" spans="2:60" x14ac:dyDescent="0.35">
      <c r="B3" s="14" t="s">
        <v>50</v>
      </c>
      <c r="C3" s="14">
        <v>34</v>
      </c>
      <c r="AP3">
        <v>0</v>
      </c>
      <c r="AQ3">
        <f>$C$3</f>
        <v>34</v>
      </c>
      <c r="AS3">
        <v>0</v>
      </c>
      <c r="AT3">
        <f>$C$3</f>
        <v>34</v>
      </c>
      <c r="AU3">
        <f>AT3</f>
        <v>34</v>
      </c>
      <c r="AV3">
        <f>AT23</f>
        <v>80.487732845841663</v>
      </c>
      <c r="AW3">
        <f>AV3</f>
        <v>80.487732845841663</v>
      </c>
      <c r="AX3">
        <f>AV23</f>
        <v>84.255855982546379</v>
      </c>
      <c r="AY3">
        <f>AX3</f>
        <v>84.255855982546379</v>
      </c>
      <c r="AZ3">
        <f>AX23</f>
        <v>86.413902227978681</v>
      </c>
      <c r="BA3">
        <f>AZ3</f>
        <v>86.413902227978681</v>
      </c>
      <c r="BC3">
        <v>0</v>
      </c>
      <c r="BD3">
        <v>0</v>
      </c>
      <c r="BF3">
        <v>1</v>
      </c>
      <c r="BG3">
        <f>$BG$1/100*BF3</f>
        <v>1.4000395950955624</v>
      </c>
      <c r="BH3">
        <f t="shared" ref="BH3:BH66" si="0">MAX(BG3*EXP($C$4*(1-BG3/$C$5)),0)</f>
        <v>10.059321595175875</v>
      </c>
    </row>
    <row r="4" spans="2:60" x14ac:dyDescent="0.35">
      <c r="B4" s="14" t="s">
        <v>51</v>
      </c>
      <c r="C4" s="14">
        <v>2</v>
      </c>
      <c r="AP4">
        <v>1</v>
      </c>
      <c r="AQ4">
        <f>MAX(AQ3*EXP($C$4*(1-AQ3/$C$5)),0)</f>
        <v>127.27632682686929</v>
      </c>
      <c r="AS4">
        <v>1</v>
      </c>
      <c r="AT4">
        <f>AU3</f>
        <v>34</v>
      </c>
      <c r="AU4">
        <f>MAX(AU3*EXP($C$4*(1-AU3/$C$5)),0)</f>
        <v>127.27632682686929</v>
      </c>
      <c r="AV4">
        <f t="shared" ref="AV4:AV6" si="1">AW3</f>
        <v>80.487732845841663</v>
      </c>
      <c r="AW4">
        <f t="shared" ref="AW4" si="2">MAX(AW3*EXP($C$4*(1-AW3/$C$5)),0)</f>
        <v>118.90800523464704</v>
      </c>
      <c r="AX4">
        <f t="shared" ref="AX4:AX6" si="3">AY3</f>
        <v>84.255855982546379</v>
      </c>
      <c r="AY4">
        <f t="shared" ref="AY4" si="4">MAX(AY3*EXP($C$4*(1-AY3/$C$5)),0)</f>
        <v>115.4388502131265</v>
      </c>
      <c r="AZ4">
        <f t="shared" ref="AZ4:AZ6" si="5">BA3</f>
        <v>86.413902227978681</v>
      </c>
      <c r="BA4">
        <f t="shared" ref="BA4" si="6">MAX(BA3*EXP($C$4*(1-BA3/$C$5)),0)</f>
        <v>113.39423176419382</v>
      </c>
      <c r="BC4">
        <f>BC1+BD1</f>
        <v>140.00395950955624</v>
      </c>
      <c r="BD4">
        <f>BC4</f>
        <v>140.00395950955624</v>
      </c>
      <c r="BF4">
        <v>2</v>
      </c>
      <c r="BG4">
        <f t="shared" ref="BG4:BG67" si="7">$BG$1/100*BF4</f>
        <v>2.8000791901911248</v>
      </c>
      <c r="BH4">
        <f t="shared" si="0"/>
        <v>19.563119102045622</v>
      </c>
    </row>
    <row r="5" spans="2:60" x14ac:dyDescent="0.35">
      <c r="B5" s="14" t="s">
        <v>48</v>
      </c>
      <c r="C5" s="14">
        <v>100</v>
      </c>
      <c r="AP5">
        <v>2</v>
      </c>
      <c r="AQ5">
        <f t="shared" ref="AQ5:AQ53" si="8">MAX(AQ4*EXP($C$4*(1-AQ4/$C$5)),0)</f>
        <v>73.761284086510216</v>
      </c>
      <c r="AS5">
        <v>2</v>
      </c>
      <c r="AT5">
        <f>AU4</f>
        <v>127.27632682686929</v>
      </c>
      <c r="AU5">
        <f>AT5</f>
        <v>127.27632682686929</v>
      </c>
      <c r="AV5">
        <f t="shared" si="1"/>
        <v>118.90800523464704</v>
      </c>
      <c r="AW5">
        <f t="shared" ref="AW5" si="9">AV5</f>
        <v>118.90800523464704</v>
      </c>
      <c r="AX5">
        <f t="shared" si="3"/>
        <v>115.4388502131265</v>
      </c>
      <c r="AY5">
        <f t="shared" ref="AY5" si="10">AX5</f>
        <v>115.4388502131265</v>
      </c>
      <c r="AZ5">
        <f t="shared" si="5"/>
        <v>113.39423176419382</v>
      </c>
      <c r="BA5">
        <f t="shared" ref="BA5" si="11">AZ5</f>
        <v>113.39423176419382</v>
      </c>
      <c r="BF5">
        <v>3</v>
      </c>
      <c r="BG5">
        <f t="shared" si="7"/>
        <v>4.200118785286687</v>
      </c>
      <c r="BH5">
        <f t="shared" si="0"/>
        <v>28.534401553308555</v>
      </c>
    </row>
    <row r="6" spans="2:60" x14ac:dyDescent="0.35">
      <c r="AP6">
        <v>3</v>
      </c>
      <c r="AQ6">
        <f t="shared" si="8"/>
        <v>124.66227817831098</v>
      </c>
      <c r="AS6">
        <v>3</v>
      </c>
      <c r="AT6">
        <f>AU5</f>
        <v>127.27632682686929</v>
      </c>
      <c r="AU6">
        <f>MAX(AU5*EXP($C$4*(1-AU5/$C$5)),0)</f>
        <v>73.761284086510216</v>
      </c>
      <c r="AV6">
        <f t="shared" si="1"/>
        <v>118.90800523464704</v>
      </c>
      <c r="AW6">
        <f t="shared" ref="AW6" si="12">MAX(AW5*EXP($C$4*(1-AW5/$C$5)),0)</f>
        <v>81.466347771332124</v>
      </c>
      <c r="AX6">
        <f t="shared" si="3"/>
        <v>115.4388502131265</v>
      </c>
      <c r="AY6">
        <f t="shared" ref="AY6" si="13">MAX(AY5*EXP($C$4*(1-AY5/$C$5)),0)</f>
        <v>84.771885601992921</v>
      </c>
      <c r="AZ6">
        <f t="shared" si="5"/>
        <v>113.39423176419382</v>
      </c>
      <c r="BA6">
        <f t="shared" ref="BA6" si="14">MAX(BA5*EXP($C$4*(1-BA5/$C$5)),0)</f>
        <v>86.746137074861124</v>
      </c>
      <c r="BF6">
        <v>4</v>
      </c>
      <c r="BG6">
        <f t="shared" si="7"/>
        <v>5.6001583803822497</v>
      </c>
      <c r="BH6">
        <f t="shared" si="0"/>
        <v>36.995330868745405</v>
      </c>
    </row>
    <row r="7" spans="2:60" x14ac:dyDescent="0.35">
      <c r="AP7">
        <v>4</v>
      </c>
      <c r="AQ7">
        <f t="shared" si="8"/>
        <v>76.123935532710448</v>
      </c>
      <c r="AS7">
        <v>4</v>
      </c>
      <c r="AT7">
        <f t="shared" ref="AT7:AZ23" si="15">AU6</f>
        <v>73.761284086510216</v>
      </c>
      <c r="AU7">
        <f t="shared" ref="AU7:BA7" si="16">AT7</f>
        <v>73.761284086510216</v>
      </c>
      <c r="AV7">
        <f t="shared" si="15"/>
        <v>81.466347771332124</v>
      </c>
      <c r="AW7">
        <f t="shared" si="16"/>
        <v>81.466347771332124</v>
      </c>
      <c r="AX7">
        <f t="shared" si="15"/>
        <v>84.771885601992921</v>
      </c>
      <c r="AY7">
        <f t="shared" si="16"/>
        <v>84.771885601992921</v>
      </c>
      <c r="AZ7">
        <f t="shared" si="15"/>
        <v>86.746137074861124</v>
      </c>
      <c r="BA7">
        <f t="shared" si="16"/>
        <v>86.746137074861124</v>
      </c>
      <c r="BF7">
        <v>5</v>
      </c>
      <c r="BG7">
        <f t="shared" si="7"/>
        <v>7.0001979754778123</v>
      </c>
      <c r="BH7">
        <f t="shared" si="0"/>
        <v>44.967251093747684</v>
      </c>
    </row>
    <row r="8" spans="2:60" x14ac:dyDescent="0.35">
      <c r="AP8">
        <v>5</v>
      </c>
      <c r="AQ8">
        <f t="shared" si="8"/>
        <v>122.71738541802111</v>
      </c>
      <c r="AS8">
        <v>5</v>
      </c>
      <c r="AT8">
        <f t="shared" si="15"/>
        <v>73.761284086510216</v>
      </c>
      <c r="AU8">
        <f t="shared" ref="AU8" si="17">MAX(AU7*EXP($C$4*(1-AU7/$C$5)),0)</f>
        <v>124.66227817831098</v>
      </c>
      <c r="AV8">
        <f t="shared" si="15"/>
        <v>81.466347771332124</v>
      </c>
      <c r="AW8">
        <f t="shared" ref="AW8" si="18">MAX(AW7*EXP($C$4*(1-AW7/$C$5)),0)</f>
        <v>118.02105830646859</v>
      </c>
      <c r="AX8">
        <f t="shared" si="15"/>
        <v>84.771885601992921</v>
      </c>
      <c r="AY8">
        <f t="shared" ref="AY8" si="19">MAX(AY7*EXP($C$4*(1-AY7/$C$5)),0)</f>
        <v>114.95333208850343</v>
      </c>
      <c r="AZ8">
        <f t="shared" si="15"/>
        <v>86.746137074861124</v>
      </c>
      <c r="BA8">
        <f t="shared" ref="BA8" si="20">MAX(BA7*EXP($C$4*(1-BA7/$C$5)),0)</f>
        <v>113.07633786359261</v>
      </c>
      <c r="BF8">
        <v>6</v>
      </c>
      <c r="BG8">
        <f t="shared" si="7"/>
        <v>8.4002375705733741</v>
      </c>
      <c r="BH8">
        <f t="shared" si="0"/>
        <v>52.470716669031795</v>
      </c>
    </row>
    <row r="9" spans="2:60" x14ac:dyDescent="0.35">
      <c r="AP9">
        <v>6</v>
      </c>
      <c r="AQ9">
        <f t="shared" si="8"/>
        <v>77.908598366906233</v>
      </c>
      <c r="AS9">
        <v>6</v>
      </c>
      <c r="AT9">
        <f t="shared" si="15"/>
        <v>124.66227817831098</v>
      </c>
      <c r="AU9">
        <f t="shared" ref="AU9:BA9" si="21">AT9</f>
        <v>124.66227817831098</v>
      </c>
      <c r="AV9">
        <f t="shared" si="15"/>
        <v>118.02105830646859</v>
      </c>
      <c r="AW9">
        <f t="shared" si="21"/>
        <v>118.02105830646859</v>
      </c>
      <c r="AX9">
        <f t="shared" si="15"/>
        <v>114.95333208850343</v>
      </c>
      <c r="AY9">
        <f t="shared" si="21"/>
        <v>114.95333208850343</v>
      </c>
      <c r="AZ9">
        <f t="shared" si="15"/>
        <v>113.07633786359261</v>
      </c>
      <c r="BA9">
        <f t="shared" si="21"/>
        <v>113.07633786359261</v>
      </c>
      <c r="BF9">
        <v>7</v>
      </c>
      <c r="BG9">
        <f t="shared" si="7"/>
        <v>9.8002771656689376</v>
      </c>
      <c r="BH9">
        <f t="shared" si="0"/>
        <v>59.525519762747734</v>
      </c>
    </row>
    <row r="10" spans="2:60" x14ac:dyDescent="0.35">
      <c r="AP10">
        <v>7</v>
      </c>
      <c r="AQ10">
        <f t="shared" si="8"/>
        <v>121.19058104069134</v>
      </c>
      <c r="AS10">
        <v>7</v>
      </c>
      <c r="AT10">
        <f t="shared" si="15"/>
        <v>124.66227817831098</v>
      </c>
      <c r="AU10">
        <f t="shared" ref="AU10" si="22">MAX(AU9*EXP($C$4*(1-AU9/$C$5)),0)</f>
        <v>76.123935532710448</v>
      </c>
      <c r="AV10">
        <f t="shared" si="15"/>
        <v>118.02105830646859</v>
      </c>
      <c r="AW10">
        <f t="shared" ref="AW10" si="23">MAX(AW9*EXP($C$4*(1-AW9/$C$5)),0)</f>
        <v>82.305826631078929</v>
      </c>
      <c r="AX10">
        <f t="shared" si="15"/>
        <v>114.95333208850343</v>
      </c>
      <c r="AY10">
        <f t="shared" ref="AY10" si="24">MAX(AY9*EXP($C$4*(1-AY9/$C$5)),0)</f>
        <v>85.239044386057557</v>
      </c>
      <c r="AZ10">
        <f t="shared" si="15"/>
        <v>113.07633786359261</v>
      </c>
      <c r="BA10">
        <f t="shared" ref="BA10" si="25">MAX(BA9*EXP($C$4*(1-BA9/$C$5)),0)</f>
        <v>87.054676752453574</v>
      </c>
      <c r="BF10">
        <v>8</v>
      </c>
      <c r="BG10">
        <f t="shared" si="7"/>
        <v>11.200316760764499</v>
      </c>
      <c r="BH10">
        <f t="shared" si="0"/>
        <v>66.150716695207265</v>
      </c>
    </row>
    <row r="11" spans="2:60" x14ac:dyDescent="0.35">
      <c r="AP11">
        <v>8</v>
      </c>
      <c r="AQ11">
        <f t="shared" si="8"/>
        <v>79.324952257986226</v>
      </c>
      <c r="AS11">
        <v>8</v>
      </c>
      <c r="AT11">
        <f t="shared" si="15"/>
        <v>76.123935532710448</v>
      </c>
      <c r="AU11">
        <f t="shared" ref="AU11:BA11" si="26">AT11</f>
        <v>76.123935532710448</v>
      </c>
      <c r="AV11">
        <f t="shared" si="15"/>
        <v>82.305826631078929</v>
      </c>
      <c r="AW11">
        <f t="shared" si="26"/>
        <v>82.305826631078929</v>
      </c>
      <c r="AX11">
        <f t="shared" si="15"/>
        <v>85.239044386057557</v>
      </c>
      <c r="AY11">
        <f t="shared" si="26"/>
        <v>85.239044386057557</v>
      </c>
      <c r="AZ11">
        <f t="shared" si="15"/>
        <v>87.054676752453574</v>
      </c>
      <c r="BA11">
        <f t="shared" si="26"/>
        <v>87.054676752453574</v>
      </c>
      <c r="BF11">
        <v>9</v>
      </c>
      <c r="BG11">
        <f t="shared" si="7"/>
        <v>12.600356355860061</v>
      </c>
      <c r="BH11">
        <f t="shared" si="0"/>
        <v>72.364653485502544</v>
      </c>
    </row>
    <row r="12" spans="2:60" x14ac:dyDescent="0.35">
      <c r="AP12">
        <v>9</v>
      </c>
      <c r="AQ12">
        <f t="shared" si="8"/>
        <v>119.94744523258923</v>
      </c>
      <c r="AS12">
        <v>9</v>
      </c>
      <c r="AT12">
        <f t="shared" si="15"/>
        <v>76.123935532710448</v>
      </c>
      <c r="AU12">
        <f t="shared" ref="AU12" si="27">MAX(AU11*EXP($C$4*(1-AU11/$C$5)),0)</f>
        <v>122.71738541802111</v>
      </c>
      <c r="AV12">
        <f t="shared" si="15"/>
        <v>82.305826631078929</v>
      </c>
      <c r="AW12">
        <f t="shared" ref="AW12" si="28">MAX(AW11*EXP($C$4*(1-AW11/$C$5)),0)</f>
        <v>117.25198889233005</v>
      </c>
      <c r="AX12">
        <f t="shared" si="15"/>
        <v>85.239044386057557</v>
      </c>
      <c r="AY12">
        <f t="shared" ref="AY12" si="29">MAX(AY11*EXP($C$4*(1-AY11/$C$5)),0)</f>
        <v>114.5118955178574</v>
      </c>
      <c r="AZ12">
        <f t="shared" si="15"/>
        <v>87.054676752453574</v>
      </c>
      <c r="BA12">
        <f t="shared" ref="BA12" si="30">MAX(BA11*EXP($C$4*(1-BA11/$C$5)),0)</f>
        <v>112.78043265219243</v>
      </c>
      <c r="BF12">
        <v>10</v>
      </c>
      <c r="BG12">
        <f t="shared" si="7"/>
        <v>14.000395950955625</v>
      </c>
      <c r="BH12">
        <f t="shared" si="0"/>
        <v>78.184990548360915</v>
      </c>
    </row>
    <row r="13" spans="2:60" x14ac:dyDescent="0.35">
      <c r="AP13">
        <v>10</v>
      </c>
      <c r="AQ13">
        <f t="shared" si="8"/>
        <v>80.487732845841663</v>
      </c>
      <c r="AS13">
        <v>10</v>
      </c>
      <c r="AT13">
        <f t="shared" si="15"/>
        <v>122.71738541802111</v>
      </c>
      <c r="AU13">
        <f t="shared" ref="AU13:BA13" si="31">AT13</f>
        <v>122.71738541802111</v>
      </c>
      <c r="AV13">
        <f t="shared" si="15"/>
        <v>117.25198889233005</v>
      </c>
      <c r="AW13">
        <f t="shared" si="31"/>
        <v>117.25198889233005</v>
      </c>
      <c r="AX13">
        <f t="shared" si="15"/>
        <v>114.5118955178574</v>
      </c>
      <c r="AY13">
        <f t="shared" si="31"/>
        <v>114.5118955178574</v>
      </c>
      <c r="AZ13">
        <f t="shared" si="15"/>
        <v>112.78043265219243</v>
      </c>
      <c r="BA13">
        <f t="shared" si="31"/>
        <v>112.78043265219243</v>
      </c>
      <c r="BF13">
        <v>11</v>
      </c>
      <c r="BG13">
        <f t="shared" si="7"/>
        <v>15.400435546051186</v>
      </c>
      <c r="BH13">
        <f t="shared" si="0"/>
        <v>83.628726568686119</v>
      </c>
    </row>
    <row r="14" spans="2:60" x14ac:dyDescent="0.35">
      <c r="AP14">
        <v>11</v>
      </c>
      <c r="AQ14">
        <f t="shared" si="8"/>
        <v>118.90800523464704</v>
      </c>
      <c r="AS14">
        <v>11</v>
      </c>
      <c r="AT14">
        <f t="shared" si="15"/>
        <v>122.71738541802111</v>
      </c>
      <c r="AU14">
        <f t="shared" ref="AU14" si="32">MAX(AU13*EXP($C$4*(1-AU13/$C$5)),0)</f>
        <v>77.908598366906233</v>
      </c>
      <c r="AV14">
        <f t="shared" si="15"/>
        <v>117.25198889233005</v>
      </c>
      <c r="AW14">
        <f t="shared" ref="AW14" si="33">MAX(AW13*EXP($C$4*(1-AW13/$C$5)),0)</f>
        <v>83.036941921695984</v>
      </c>
      <c r="AX14">
        <f t="shared" si="15"/>
        <v>114.5118955178574</v>
      </c>
      <c r="AY14">
        <f t="shared" ref="AY14" si="34">MAX(AY13*EXP($C$4*(1-AY13/$C$5)),0)</f>
        <v>85.664696527269641</v>
      </c>
      <c r="AZ14">
        <f t="shared" si="15"/>
        <v>112.78043265219243</v>
      </c>
      <c r="BA14">
        <f t="shared" ref="BA14" si="35">MAX(BA13*EXP($C$4*(1-BA13/$C$5)),0)</f>
        <v>87.342240607148625</v>
      </c>
      <c r="BF14">
        <v>12</v>
      </c>
      <c r="BG14">
        <f t="shared" si="7"/>
        <v>16.800475141146748</v>
      </c>
      <c r="BH14">
        <f t="shared" si="0"/>
        <v>88.712221580368237</v>
      </c>
    </row>
    <row r="15" spans="2:60" x14ac:dyDescent="0.35">
      <c r="AP15">
        <v>12</v>
      </c>
      <c r="AQ15">
        <f t="shared" si="8"/>
        <v>81.466347771332124</v>
      </c>
      <c r="AS15">
        <v>12</v>
      </c>
      <c r="AT15">
        <f t="shared" si="15"/>
        <v>77.908598366906233</v>
      </c>
      <c r="AU15">
        <f t="shared" ref="AU15:BA15" si="36">AT15</f>
        <v>77.908598366906233</v>
      </c>
      <c r="AV15">
        <f t="shared" si="15"/>
        <v>83.036941921695984</v>
      </c>
      <c r="AW15">
        <f t="shared" si="36"/>
        <v>83.036941921695984</v>
      </c>
      <c r="AX15">
        <f t="shared" si="15"/>
        <v>85.664696527269641</v>
      </c>
      <c r="AY15">
        <f t="shared" si="36"/>
        <v>85.664696527269641</v>
      </c>
      <c r="AZ15">
        <f t="shared" si="15"/>
        <v>87.342240607148625</v>
      </c>
      <c r="BA15">
        <f t="shared" si="36"/>
        <v>87.342240607148625</v>
      </c>
      <c r="BF15">
        <v>13</v>
      </c>
      <c r="BG15">
        <f t="shared" si="7"/>
        <v>18.200514736242312</v>
      </c>
      <c r="BH15">
        <f t="shared" si="0"/>
        <v>93.451219275103213</v>
      </c>
    </row>
    <row r="16" spans="2:60" x14ac:dyDescent="0.35">
      <c r="AP16">
        <v>13</v>
      </c>
      <c r="AQ16">
        <f t="shared" si="8"/>
        <v>118.02105830646859</v>
      </c>
      <c r="AS16">
        <v>13</v>
      </c>
      <c r="AT16">
        <f t="shared" si="15"/>
        <v>77.908598366906233</v>
      </c>
      <c r="AU16">
        <f t="shared" ref="AU16" si="37">MAX(AU15*EXP($C$4*(1-AU15/$C$5)),0)</f>
        <v>121.19058104069134</v>
      </c>
      <c r="AV16">
        <f t="shared" si="15"/>
        <v>83.036941921695984</v>
      </c>
      <c r="AW16">
        <f t="shared" ref="AW16" si="38">MAX(AW15*EXP($C$4*(1-AW15/$C$5)),0)</f>
        <v>116.57638853798919</v>
      </c>
      <c r="AX16">
        <f t="shared" si="15"/>
        <v>85.664696527269641</v>
      </c>
      <c r="AY16">
        <f t="shared" ref="AY16" si="39">MAX(AY15*EXP($C$4*(1-AY15/$C$5)),0)</f>
        <v>114.10817108633836</v>
      </c>
      <c r="AZ16">
        <f t="shared" si="15"/>
        <v>87.342240607148625</v>
      </c>
      <c r="BA16">
        <f t="shared" ref="BA16" si="40">MAX(BA15*EXP($C$4*(1-BA15/$C$5)),0)</f>
        <v>112.5040689499176</v>
      </c>
      <c r="BF16">
        <v>14</v>
      </c>
      <c r="BG16">
        <f t="shared" si="7"/>
        <v>19.600554331337875</v>
      </c>
      <c r="BH16">
        <f t="shared" si="0"/>
        <v>97.860868566148127</v>
      </c>
    </row>
    <row r="17" spans="42:60" x14ac:dyDescent="0.35">
      <c r="AP17">
        <v>14</v>
      </c>
      <c r="AQ17">
        <f t="shared" si="8"/>
        <v>82.305826631078929</v>
      </c>
      <c r="AS17">
        <v>14</v>
      </c>
      <c r="AT17">
        <f t="shared" si="15"/>
        <v>121.19058104069134</v>
      </c>
      <c r="AU17">
        <f t="shared" ref="AU17:BA17" si="41">AT17</f>
        <v>121.19058104069134</v>
      </c>
      <c r="AV17">
        <f t="shared" si="15"/>
        <v>116.57638853798919</v>
      </c>
      <c r="AW17">
        <f t="shared" si="41"/>
        <v>116.57638853798919</v>
      </c>
      <c r="AX17">
        <f t="shared" si="15"/>
        <v>114.10817108633836</v>
      </c>
      <c r="AY17">
        <f t="shared" si="41"/>
        <v>114.10817108633836</v>
      </c>
      <c r="AZ17">
        <f t="shared" si="15"/>
        <v>112.5040689499176</v>
      </c>
      <c r="BA17">
        <f t="shared" si="41"/>
        <v>112.5040689499176</v>
      </c>
      <c r="BF17">
        <v>15</v>
      </c>
      <c r="BG17">
        <f t="shared" si="7"/>
        <v>21.000593926433435</v>
      </c>
      <c r="BH17">
        <f t="shared" si="0"/>
        <v>101.95574443114943</v>
      </c>
    </row>
    <row r="18" spans="42:60" x14ac:dyDescent="0.35">
      <c r="AP18">
        <v>15</v>
      </c>
      <c r="AQ18">
        <f t="shared" si="8"/>
        <v>117.25198889233005</v>
      </c>
      <c r="AS18">
        <v>15</v>
      </c>
      <c r="AT18">
        <f t="shared" si="15"/>
        <v>121.19058104069134</v>
      </c>
      <c r="AU18">
        <f t="shared" ref="AU18" si="42">MAX(AU17*EXP($C$4*(1-AU17/$C$5)),0)</f>
        <v>79.324952257986226</v>
      </c>
      <c r="AV18">
        <f t="shared" si="15"/>
        <v>116.57638853798919</v>
      </c>
      <c r="AW18">
        <f t="shared" ref="AW18" si="43">MAX(AW17*EXP($C$4*(1-AW17/$C$5)),0)</f>
        <v>83.681588484063553</v>
      </c>
      <c r="AX18">
        <f t="shared" si="15"/>
        <v>114.10817108633836</v>
      </c>
      <c r="AY18">
        <f t="shared" ref="AY18" si="44">MAX(AY17*EXP($C$4*(1-AY17/$C$5)),0)</f>
        <v>86.054726279479681</v>
      </c>
      <c r="AZ18">
        <f t="shared" si="15"/>
        <v>112.5040689499176</v>
      </c>
      <c r="BA18">
        <f t="shared" ref="BA18" si="45">MAX(BA17*EXP($C$4*(1-BA17/$C$5)),0)</f>
        <v>87.611127001043286</v>
      </c>
      <c r="BF18">
        <v>16</v>
      </c>
      <c r="BG18">
        <f t="shared" si="7"/>
        <v>22.400633521528999</v>
      </c>
      <c r="BH18">
        <f t="shared" si="0"/>
        <v>105.74986805741563</v>
      </c>
    </row>
    <row r="19" spans="42:60" x14ac:dyDescent="0.35">
      <c r="AP19">
        <v>16</v>
      </c>
      <c r="AQ19">
        <f t="shared" si="8"/>
        <v>83.036941921695984</v>
      </c>
      <c r="AS19">
        <v>16</v>
      </c>
      <c r="AT19">
        <f t="shared" si="15"/>
        <v>79.324952257986226</v>
      </c>
      <c r="AU19">
        <f t="shared" ref="AU19:BA19" si="46">AT19</f>
        <v>79.324952257986226</v>
      </c>
      <c r="AV19">
        <f t="shared" si="15"/>
        <v>83.681588484063553</v>
      </c>
      <c r="AW19">
        <f t="shared" si="46"/>
        <v>83.681588484063553</v>
      </c>
      <c r="AX19">
        <f t="shared" si="15"/>
        <v>86.054726279479681</v>
      </c>
      <c r="AY19">
        <f t="shared" si="46"/>
        <v>86.054726279479681</v>
      </c>
      <c r="AZ19">
        <f t="shared" si="15"/>
        <v>87.611127001043286</v>
      </c>
      <c r="BA19">
        <f t="shared" si="46"/>
        <v>87.611127001043286</v>
      </c>
      <c r="BF19">
        <v>17</v>
      </c>
      <c r="BG19">
        <f t="shared" si="7"/>
        <v>23.800673116624562</v>
      </c>
      <c r="BH19">
        <f t="shared" si="0"/>
        <v>109.25672631226546</v>
      </c>
    </row>
    <row r="20" spans="42:60" x14ac:dyDescent="0.35">
      <c r="AP20">
        <v>17</v>
      </c>
      <c r="AQ20">
        <f t="shared" si="8"/>
        <v>116.57638853798919</v>
      </c>
      <c r="AS20">
        <v>17</v>
      </c>
      <c r="AT20">
        <f t="shared" si="15"/>
        <v>79.324952257986226</v>
      </c>
      <c r="AU20">
        <f t="shared" ref="AU20" si="47">MAX(AU19*EXP($C$4*(1-AU19/$C$5)),0)</f>
        <v>119.94744523258923</v>
      </c>
      <c r="AV20">
        <f t="shared" si="15"/>
        <v>83.681588484063553</v>
      </c>
      <c r="AW20">
        <f t="shared" ref="AW20" si="48">MAX(AW19*EXP($C$4*(1-AW19/$C$5)),0)</f>
        <v>115.97645696335638</v>
      </c>
      <c r="AX20">
        <f t="shared" si="15"/>
        <v>86.054726279479681</v>
      </c>
      <c r="AY20">
        <f t="shared" ref="AY20" si="49">MAX(AY19*EXP($C$4*(1-AY19/$C$5)),0)</f>
        <v>113.73701760411055</v>
      </c>
      <c r="AZ20">
        <f t="shared" si="15"/>
        <v>87.611127001043286</v>
      </c>
      <c r="BA20">
        <f t="shared" ref="BA20" si="50">MAX(BA19*EXP($C$4*(1-BA19/$C$5)),0)</f>
        <v>112.24516704475806</v>
      </c>
      <c r="BF20">
        <v>18</v>
      </c>
      <c r="BG20">
        <f t="shared" si="7"/>
        <v>25.200712711720122</v>
      </c>
      <c r="BH20">
        <f t="shared" si="0"/>
        <v>112.48929056036424</v>
      </c>
    </row>
    <row r="21" spans="42:60" x14ac:dyDescent="0.35">
      <c r="AP21">
        <v>18</v>
      </c>
      <c r="AQ21">
        <f t="shared" si="8"/>
        <v>83.681588484063553</v>
      </c>
      <c r="AS21">
        <v>18</v>
      </c>
      <c r="AT21">
        <f t="shared" si="15"/>
        <v>119.94744523258923</v>
      </c>
      <c r="AU21">
        <f t="shared" ref="AU21:BA21" si="51">AT21</f>
        <v>119.94744523258923</v>
      </c>
      <c r="AV21">
        <f t="shared" si="15"/>
        <v>115.97645696335638</v>
      </c>
      <c r="AW21">
        <f t="shared" si="51"/>
        <v>115.97645696335638</v>
      </c>
      <c r="AX21">
        <f t="shared" si="15"/>
        <v>113.73701760411055</v>
      </c>
      <c r="AY21">
        <f t="shared" si="51"/>
        <v>113.73701760411055</v>
      </c>
      <c r="AZ21">
        <f t="shared" si="15"/>
        <v>112.24516704475806</v>
      </c>
      <c r="BA21">
        <f t="shared" si="51"/>
        <v>112.24516704475806</v>
      </c>
      <c r="BF21">
        <v>19</v>
      </c>
      <c r="BG21">
        <f t="shared" si="7"/>
        <v>26.600752306815686</v>
      </c>
      <c r="BH21">
        <f t="shared" si="0"/>
        <v>115.46003484926635</v>
      </c>
    </row>
    <row r="22" spans="42:60" x14ac:dyDescent="0.35">
      <c r="AP22">
        <v>19</v>
      </c>
      <c r="AQ22">
        <f t="shared" si="8"/>
        <v>115.97645696335638</v>
      </c>
      <c r="AS22">
        <v>19</v>
      </c>
      <c r="AT22">
        <f t="shared" si="15"/>
        <v>119.94744523258923</v>
      </c>
      <c r="AU22">
        <f t="shared" ref="AU22" si="52">MAX(AU21*EXP($C$4*(1-AU21/$C$5)),0)</f>
        <v>80.487732845841663</v>
      </c>
      <c r="AV22">
        <f t="shared" si="15"/>
        <v>115.97645696335638</v>
      </c>
      <c r="AW22">
        <f t="shared" ref="AW22" si="53">MAX(AW21*EXP($C$4*(1-AW21/$C$5)),0)</f>
        <v>84.255855982546379</v>
      </c>
      <c r="AX22">
        <f t="shared" si="15"/>
        <v>113.73701760411055</v>
      </c>
      <c r="AY22">
        <f t="shared" ref="AY22" si="54">MAX(AY21*EXP($C$4*(1-AY21/$C$5)),0)</f>
        <v>86.413902227978681</v>
      </c>
      <c r="AZ22">
        <f t="shared" si="15"/>
        <v>112.24516704475806</v>
      </c>
      <c r="BA22">
        <f t="shared" ref="BA22" si="55">MAX(BA21*EXP($C$4*(1-BA21/$C$5)),0)</f>
        <v>87.86329401855734</v>
      </c>
      <c r="BF22">
        <v>20</v>
      </c>
      <c r="BG22">
        <f t="shared" si="7"/>
        <v>28.000791901911249</v>
      </c>
      <c r="BH22">
        <f t="shared" si="0"/>
        <v>118.18095348370647</v>
      </c>
    </row>
    <row r="23" spans="42:60" x14ac:dyDescent="0.35">
      <c r="AP23">
        <v>20</v>
      </c>
      <c r="AQ23">
        <f t="shared" si="8"/>
        <v>84.255855982546379</v>
      </c>
      <c r="AS23">
        <v>20</v>
      </c>
      <c r="AT23">
        <f t="shared" si="15"/>
        <v>80.487732845841663</v>
      </c>
      <c r="AU23">
        <f t="shared" ref="AU23:BA23" si="56">AT23</f>
        <v>80.487732845841663</v>
      </c>
      <c r="AV23">
        <f t="shared" si="15"/>
        <v>84.255855982546379</v>
      </c>
      <c r="AW23">
        <f t="shared" si="56"/>
        <v>84.255855982546379</v>
      </c>
      <c r="AX23">
        <f t="shared" si="15"/>
        <v>86.413902227978681</v>
      </c>
      <c r="AY23">
        <f t="shared" si="56"/>
        <v>86.413902227978681</v>
      </c>
      <c r="AZ23">
        <f t="shared" si="15"/>
        <v>87.86329401855734</v>
      </c>
      <c r="BA23">
        <f t="shared" si="56"/>
        <v>87.86329401855734</v>
      </c>
      <c r="BF23">
        <v>21</v>
      </c>
      <c r="BG23">
        <f t="shared" si="7"/>
        <v>29.400831497006809</v>
      </c>
      <c r="BH23">
        <f t="shared" si="0"/>
        <v>120.66357800853139</v>
      </c>
    </row>
    <row r="24" spans="42:60" x14ac:dyDescent="0.35">
      <c r="AP24">
        <v>21</v>
      </c>
      <c r="AQ24">
        <f t="shared" si="8"/>
        <v>115.4388502131265</v>
      </c>
      <c r="BF24">
        <v>22</v>
      </c>
      <c r="BG24">
        <f t="shared" si="7"/>
        <v>30.800871092102373</v>
      </c>
      <c r="BH24">
        <f t="shared" si="0"/>
        <v>122.91899361952953</v>
      </c>
    </row>
    <row r="25" spans="42:60" x14ac:dyDescent="0.35">
      <c r="AP25">
        <v>22</v>
      </c>
      <c r="AQ25">
        <f t="shared" si="8"/>
        <v>84.771885601992921</v>
      </c>
      <c r="BF25">
        <v>23</v>
      </c>
      <c r="BG25">
        <f t="shared" si="7"/>
        <v>32.200910687197933</v>
      </c>
      <c r="BH25">
        <f t="shared" si="0"/>
        <v>124.95785502080504</v>
      </c>
    </row>
    <row r="26" spans="42:60" x14ac:dyDescent="0.35">
      <c r="AP26">
        <v>23</v>
      </c>
      <c r="AQ26">
        <f t="shared" si="8"/>
        <v>114.95333208850343</v>
      </c>
      <c r="BF26">
        <v>24</v>
      </c>
      <c r="BG26">
        <f t="shared" si="7"/>
        <v>33.600950282293496</v>
      </c>
      <c r="BH26">
        <f t="shared" si="0"/>
        <v>126.79040174674756</v>
      </c>
    </row>
    <row r="27" spans="42:60" x14ac:dyDescent="0.35">
      <c r="AP27">
        <v>24</v>
      </c>
      <c r="AQ27">
        <f t="shared" si="8"/>
        <v>85.239044386057557</v>
      </c>
      <c r="BF27">
        <v>25</v>
      </c>
      <c r="BG27">
        <f t="shared" si="7"/>
        <v>35.00098987738906</v>
      </c>
      <c r="BH27">
        <f t="shared" si="0"/>
        <v>128.42647296607555</v>
      </c>
    </row>
    <row r="28" spans="42:60" x14ac:dyDescent="0.35">
      <c r="AP28">
        <v>25</v>
      </c>
      <c r="AQ28">
        <f t="shared" si="8"/>
        <v>114.5118955178574</v>
      </c>
      <c r="BF28">
        <v>26</v>
      </c>
      <c r="BG28">
        <f t="shared" si="7"/>
        <v>36.401029472484623</v>
      </c>
      <c r="BH28">
        <f t="shared" si="0"/>
        <v>129.87552178487314</v>
      </c>
    </row>
    <row r="29" spans="42:60" x14ac:dyDescent="0.35">
      <c r="AP29">
        <v>26</v>
      </c>
      <c r="AQ29">
        <f t="shared" si="8"/>
        <v>85.664696527269641</v>
      </c>
      <c r="BF29">
        <v>27</v>
      </c>
      <c r="BG29">
        <f t="shared" si="7"/>
        <v>37.801069067580187</v>
      </c>
      <c r="BH29">
        <f t="shared" si="0"/>
        <v>131.14662906500109</v>
      </c>
    </row>
    <row r="30" spans="42:60" x14ac:dyDescent="0.35">
      <c r="AP30">
        <v>27</v>
      </c>
      <c r="AQ30">
        <f t="shared" si="8"/>
        <v>114.10817108633836</v>
      </c>
      <c r="BF30">
        <v>28</v>
      </c>
      <c r="BG30">
        <f t="shared" si="7"/>
        <v>39.20110866267575</v>
      </c>
      <c r="BH30">
        <f t="shared" si="0"/>
        <v>132.24851677374053</v>
      </c>
    </row>
    <row r="31" spans="42:60" x14ac:dyDescent="0.35">
      <c r="AP31">
        <v>28</v>
      </c>
      <c r="AQ31">
        <f t="shared" si="8"/>
        <v>86.054726279479681</v>
      </c>
      <c r="BF31">
        <v>29</v>
      </c>
      <c r="BG31">
        <f t="shared" si="7"/>
        <v>40.601148257771307</v>
      </c>
      <c r="BH31">
        <f t="shared" si="0"/>
        <v>133.18956088002042</v>
      </c>
    </row>
    <row r="32" spans="42:60" x14ac:dyDescent="0.35">
      <c r="AP32">
        <v>29</v>
      </c>
      <c r="AQ32">
        <f t="shared" si="8"/>
        <v>113.73701760411055</v>
      </c>
      <c r="BF32">
        <v>30</v>
      </c>
      <c r="BG32">
        <f t="shared" si="7"/>
        <v>42.00118785286687</v>
      </c>
      <c r="BH32">
        <f t="shared" si="0"/>
        <v>133.97780381209111</v>
      </c>
    </row>
    <row r="33" spans="42:60" x14ac:dyDescent="0.35">
      <c r="AP33">
        <v>30</v>
      </c>
      <c r="AQ33">
        <f t="shared" si="8"/>
        <v>86.413902227978681</v>
      </c>
      <c r="BF33">
        <v>31</v>
      </c>
      <c r="BG33">
        <f t="shared" si="7"/>
        <v>43.401227447962434</v>
      </c>
      <c r="BH33">
        <f t="shared" si="0"/>
        <v>134.62096649102952</v>
      </c>
    </row>
    <row r="34" spans="42:60" x14ac:dyDescent="0.35">
      <c r="AP34">
        <v>31</v>
      </c>
      <c r="AQ34">
        <f t="shared" si="8"/>
        <v>113.39423176419382</v>
      </c>
      <c r="BF34">
        <v>32</v>
      </c>
      <c r="BG34">
        <f t="shared" si="7"/>
        <v>44.801267043057997</v>
      </c>
      <c r="BH34">
        <f t="shared" si="0"/>
        <v>135.12645995400291</v>
      </c>
    </row>
    <row r="35" spans="42:60" x14ac:dyDescent="0.35">
      <c r="AP35">
        <v>32</v>
      </c>
      <c r="AQ35">
        <f t="shared" si="8"/>
        <v>86.746137074861124</v>
      </c>
      <c r="BF35">
        <v>33</v>
      </c>
      <c r="BG35">
        <f t="shared" si="7"/>
        <v>46.201306638153561</v>
      </c>
      <c r="BH35">
        <f t="shared" si="0"/>
        <v>135.50139658077165</v>
      </c>
    </row>
    <row r="36" spans="42:60" x14ac:dyDescent="0.35">
      <c r="AP36">
        <v>33</v>
      </c>
      <c r="AQ36">
        <f t="shared" si="8"/>
        <v>113.07633786359261</v>
      </c>
      <c r="BF36">
        <v>34</v>
      </c>
      <c r="BG36">
        <f t="shared" si="7"/>
        <v>47.601346233249124</v>
      </c>
      <c r="BH36">
        <f t="shared" si="0"/>
        <v>135.75260093647989</v>
      </c>
    </row>
    <row r="37" spans="42:60" x14ac:dyDescent="0.35">
      <c r="AP37">
        <v>34</v>
      </c>
      <c r="AQ37">
        <f t="shared" si="8"/>
        <v>87.054676752453574</v>
      </c>
      <c r="BF37">
        <v>35</v>
      </c>
      <c r="BG37">
        <f t="shared" si="7"/>
        <v>49.001385828344688</v>
      </c>
      <c r="BH37">
        <f t="shared" si="0"/>
        <v>135.8866202433648</v>
      </c>
    </row>
    <row r="38" spans="42:60" x14ac:dyDescent="0.35">
      <c r="AP38">
        <v>35</v>
      </c>
      <c r="AQ38">
        <f t="shared" si="8"/>
        <v>112.78043265219243</v>
      </c>
      <c r="BF38">
        <v>36</v>
      </c>
      <c r="BG38">
        <f t="shared" si="7"/>
        <v>50.401425423440244</v>
      </c>
      <c r="BH38">
        <f t="shared" si="0"/>
        <v>135.90973449361098</v>
      </c>
    </row>
    <row r="39" spans="42:60" x14ac:dyDescent="0.35">
      <c r="AP39">
        <v>36</v>
      </c>
      <c r="AQ39">
        <f t="shared" si="8"/>
        <v>87.342240607148625</v>
      </c>
      <c r="BF39">
        <v>37</v>
      </c>
      <c r="BG39">
        <f t="shared" si="7"/>
        <v>51.801465018535808</v>
      </c>
      <c r="BH39">
        <f t="shared" si="0"/>
        <v>135.82796621518244</v>
      </c>
    </row>
    <row r="40" spans="42:60" x14ac:dyDescent="0.35">
      <c r="AP40">
        <v>37</v>
      </c>
      <c r="AQ40">
        <f t="shared" si="8"/>
        <v>112.5040689499176</v>
      </c>
      <c r="BF40">
        <v>38</v>
      </c>
      <c r="BG40">
        <f t="shared" si="7"/>
        <v>53.201504613631371</v>
      </c>
      <c r="BH40">
        <f t="shared" si="0"/>
        <v>135.64708990208706</v>
      </c>
    </row>
    <row r="41" spans="42:60" x14ac:dyDescent="0.35">
      <c r="AP41">
        <v>38</v>
      </c>
      <c r="AQ41">
        <f t="shared" si="8"/>
        <v>87.611127001043286</v>
      </c>
      <c r="BF41">
        <v>39</v>
      </c>
      <c r="BG41">
        <f t="shared" si="7"/>
        <v>54.601544208726935</v>
      </c>
      <c r="BH41">
        <f t="shared" si="0"/>
        <v>135.37264112015853</v>
      </c>
    </row>
    <row r="42" spans="42:60" x14ac:dyDescent="0.35">
      <c r="AP42">
        <v>39</v>
      </c>
      <c r="AQ42">
        <f t="shared" si="8"/>
        <v>112.24516704475806</v>
      </c>
      <c r="BF42">
        <v>40</v>
      </c>
      <c r="BG42">
        <f t="shared" si="7"/>
        <v>56.001583803822498</v>
      </c>
      <c r="BH42">
        <f t="shared" si="0"/>
        <v>135.00992529908572</v>
      </c>
    </row>
    <row r="43" spans="42:60" x14ac:dyDescent="0.35">
      <c r="AP43">
        <v>40</v>
      </c>
      <c r="AQ43">
        <f t="shared" si="8"/>
        <v>87.86329401855734</v>
      </c>
      <c r="BF43">
        <v>41</v>
      </c>
      <c r="BG43">
        <f t="shared" si="7"/>
        <v>57.401623398918062</v>
      </c>
      <c r="BH43">
        <f t="shared" si="0"/>
        <v>134.56402622107296</v>
      </c>
    </row>
    <row r="44" spans="42:60" x14ac:dyDescent="0.35">
      <c r="AP44">
        <v>41</v>
      </c>
      <c r="AQ44">
        <f t="shared" si="8"/>
        <v>112.00194633650399</v>
      </c>
      <c r="BF44">
        <v>42</v>
      </c>
      <c r="BG44">
        <f t="shared" si="7"/>
        <v>58.801662994013618</v>
      </c>
      <c r="BH44">
        <f t="shared" si="0"/>
        <v>134.03981421618246</v>
      </c>
    </row>
    <row r="45" spans="42:60" x14ac:dyDescent="0.35">
      <c r="AP45">
        <v>42</v>
      </c>
      <c r="AQ45">
        <f t="shared" si="8"/>
        <v>88.100421953879973</v>
      </c>
      <c r="BF45">
        <v>43</v>
      </c>
      <c r="BG45">
        <f t="shared" si="7"/>
        <v>60.201702589109182</v>
      </c>
      <c r="BH45">
        <f t="shared" si="0"/>
        <v>133.4419540740839</v>
      </c>
    </row>
    <row r="46" spans="42:60" x14ac:dyDescent="0.35">
      <c r="AP46">
        <v>43</v>
      </c>
      <c r="AQ46">
        <f t="shared" si="8"/>
        <v>111.77287196072099</v>
      </c>
      <c r="BF46">
        <v>44</v>
      </c>
      <c r="BG46">
        <f t="shared" si="7"/>
        <v>61.601742184204745</v>
      </c>
      <c r="BH46">
        <f t="shared" si="0"/>
        <v>132.77491268162521</v>
      </c>
    </row>
    <row r="47" spans="42:60" x14ac:dyDescent="0.35">
      <c r="AP47">
        <v>44</v>
      </c>
      <c r="AQ47">
        <f t="shared" si="8"/>
        <v>88.323962265186239</v>
      </c>
      <c r="BF47">
        <v>45</v>
      </c>
      <c r="BG47">
        <f t="shared" si="7"/>
        <v>63.001781779300309</v>
      </c>
      <c r="BH47">
        <f t="shared" si="0"/>
        <v>132.04296639533263</v>
      </c>
    </row>
    <row r="48" spans="42:60" x14ac:dyDescent="0.35">
      <c r="AP48">
        <v>45</v>
      </c>
      <c r="AQ48">
        <f t="shared" si="8"/>
        <v>111.55661265066944</v>
      </c>
      <c r="BF48">
        <v>46</v>
      </c>
      <c r="BG48">
        <f t="shared" si="7"/>
        <v>64.401821374395865</v>
      </c>
      <c r="BH48">
        <f t="shared" si="0"/>
        <v>131.25020815765646</v>
      </c>
    </row>
    <row r="49" spans="42:60" x14ac:dyDescent="0.35">
      <c r="AP49">
        <v>46</v>
      </c>
      <c r="AQ49">
        <f t="shared" si="8"/>
        <v>88.535176339868627</v>
      </c>
      <c r="BF49">
        <v>47</v>
      </c>
      <c r="BG49">
        <f t="shared" si="7"/>
        <v>65.801860969491429</v>
      </c>
      <c r="BH49">
        <f t="shared" si="0"/>
        <v>130.40055436549176</v>
      </c>
    </row>
    <row r="50" spans="42:60" x14ac:dyDescent="0.35">
      <c r="AP50">
        <v>47</v>
      </c>
      <c r="AQ50">
        <f t="shared" si="8"/>
        <v>111.3520071362063</v>
      </c>
      <c r="BF50">
        <v>48</v>
      </c>
      <c r="BG50">
        <f t="shared" si="7"/>
        <v>67.201900564586992</v>
      </c>
      <c r="BH50">
        <f t="shared" si="0"/>
        <v>129.49775149922999</v>
      </c>
    </row>
    <row r="51" spans="42:60" x14ac:dyDescent="0.35">
      <c r="AP51">
        <v>48</v>
      </c>
      <c r="AQ51">
        <f t="shared" si="8"/>
        <v>88.735166493757319</v>
      </c>
      <c r="BF51">
        <v>49</v>
      </c>
      <c r="BG51">
        <f t="shared" si="7"/>
        <v>68.601940159682556</v>
      </c>
      <c r="BH51">
        <f t="shared" si="0"/>
        <v>128.54538252032827</v>
      </c>
    </row>
    <row r="52" spans="42:60" x14ac:dyDescent="0.35">
      <c r="AP52">
        <v>49</v>
      </c>
      <c r="AQ52">
        <f t="shared" si="8"/>
        <v>111.15803710274371</v>
      </c>
      <c r="BF52">
        <v>50</v>
      </c>
      <c r="BG52">
        <f t="shared" si="7"/>
        <v>70.00197975477812</v>
      </c>
      <c r="BH52">
        <f t="shared" si="0"/>
        <v>127.54687304512659</v>
      </c>
    </row>
    <row r="53" spans="42:60" x14ac:dyDescent="0.35">
      <c r="AP53">
        <v>50</v>
      </c>
      <c r="AQ53">
        <f t="shared" si="8"/>
        <v>88.924900984143861</v>
      </c>
      <c r="BF53">
        <v>51</v>
      </c>
      <c r="BG53">
        <f t="shared" si="7"/>
        <v>71.402019349873683</v>
      </c>
      <c r="BH53">
        <f t="shared" si="0"/>
        <v>126.50549730239101</v>
      </c>
    </row>
    <row r="54" spans="42:60" x14ac:dyDescent="0.35">
      <c r="BF54">
        <v>52</v>
      </c>
      <c r="BG54">
        <f t="shared" si="7"/>
        <v>72.802058944969247</v>
      </c>
      <c r="BH54">
        <f t="shared" si="0"/>
        <v>125.42438388181958</v>
      </c>
    </row>
    <row r="55" spans="42:60" x14ac:dyDescent="0.35">
      <c r="BF55">
        <v>53</v>
      </c>
      <c r="BG55">
        <f t="shared" si="7"/>
        <v>74.20209854006481</v>
      </c>
      <c r="BH55">
        <f t="shared" si="0"/>
        <v>124.30652128051318</v>
      </c>
    </row>
    <row r="56" spans="42:60" x14ac:dyDescent="0.35">
      <c r="BF56">
        <v>54</v>
      </c>
      <c r="BG56">
        <f t="shared" si="7"/>
        <v>75.602138135160374</v>
      </c>
      <c r="BH56">
        <f t="shared" si="0"/>
        <v>123.1547632541849</v>
      </c>
    </row>
    <row r="57" spans="42:60" x14ac:dyDescent="0.35">
      <c r="BF57">
        <v>55</v>
      </c>
      <c r="BG57">
        <f t="shared" si="7"/>
        <v>77.002177730255937</v>
      </c>
      <c r="BH57">
        <f t="shared" si="0"/>
        <v>121.97183397966309</v>
      </c>
    </row>
    <row r="58" spans="42:60" x14ac:dyDescent="0.35">
      <c r="BF58">
        <v>56</v>
      </c>
      <c r="BG58">
        <f t="shared" si="7"/>
        <v>78.402217325351501</v>
      </c>
      <c r="BH58">
        <f t="shared" si="0"/>
        <v>120.76033303502898</v>
      </c>
    </row>
    <row r="59" spans="42:60" x14ac:dyDescent="0.35">
      <c r="BF59">
        <v>57</v>
      </c>
      <c r="BG59">
        <f t="shared" si="7"/>
        <v>79.802256920447064</v>
      </c>
      <c r="BH59">
        <f t="shared" si="0"/>
        <v>119.52274020352378</v>
      </c>
    </row>
    <row r="60" spans="42:60" x14ac:dyDescent="0.35">
      <c r="BF60">
        <v>58</v>
      </c>
      <c r="BG60">
        <f t="shared" si="7"/>
        <v>81.202296515542614</v>
      </c>
      <c r="BH60">
        <f t="shared" si="0"/>
        <v>118.26142010716086</v>
      </c>
    </row>
    <row r="61" spans="42:60" x14ac:dyDescent="0.35">
      <c r="BF61">
        <v>59</v>
      </c>
      <c r="BG61">
        <f t="shared" si="7"/>
        <v>82.602336110638177</v>
      </c>
      <c r="BH61">
        <f t="shared" si="0"/>
        <v>116.97862667578423</v>
      </c>
    </row>
    <row r="62" spans="42:60" x14ac:dyDescent="0.35">
      <c r="BF62">
        <v>60</v>
      </c>
      <c r="BG62">
        <f t="shared" si="7"/>
        <v>84.002375705733741</v>
      </c>
      <c r="BH62">
        <f t="shared" si="0"/>
        <v>115.67650745712852</v>
      </c>
    </row>
    <row r="63" spans="42:60" x14ac:dyDescent="0.35">
      <c r="BF63">
        <v>61</v>
      </c>
      <c r="BG63">
        <f t="shared" si="7"/>
        <v>85.402415300829304</v>
      </c>
      <c r="BH63">
        <f t="shared" si="0"/>
        <v>114.35710777325322</v>
      </c>
    </row>
    <row r="64" spans="42:60" x14ac:dyDescent="0.35">
      <c r="BF64">
        <v>62</v>
      </c>
      <c r="BG64">
        <f t="shared" si="7"/>
        <v>86.802454895924868</v>
      </c>
      <c r="BH64">
        <f t="shared" si="0"/>
        <v>113.02237472854917</v>
      </c>
    </row>
    <row r="65" spans="58:60" x14ac:dyDescent="0.35">
      <c r="BF65">
        <v>63</v>
      </c>
      <c r="BG65">
        <f t="shared" si="7"/>
        <v>88.202494491020431</v>
      </c>
      <c r="BH65">
        <f t="shared" si="0"/>
        <v>111.67416107434504</v>
      </c>
    </row>
    <row r="66" spans="58:60" x14ac:dyDescent="0.35">
      <c r="BF66">
        <v>64</v>
      </c>
      <c r="BG66">
        <f t="shared" si="7"/>
        <v>89.602534086115995</v>
      </c>
      <c r="BH66">
        <f t="shared" si="0"/>
        <v>110.31422893497752</v>
      </c>
    </row>
    <row r="67" spans="58:60" x14ac:dyDescent="0.35">
      <c r="BF67">
        <v>65</v>
      </c>
      <c r="BG67">
        <f t="shared" si="7"/>
        <v>91.002573681211558</v>
      </c>
      <c r="BH67">
        <f t="shared" ref="BH67:BH102" si="57">MAX(BG67*EXP($C$4*(1-BG67/$C$5)),0)</f>
        <v>108.94425340002844</v>
      </c>
    </row>
    <row r="68" spans="58:60" x14ac:dyDescent="0.35">
      <c r="BF68">
        <v>66</v>
      </c>
      <c r="BG68">
        <f t="shared" ref="BG68:BG102" si="58">$BG$1/100*BF68</f>
        <v>92.402613276307122</v>
      </c>
      <c r="BH68">
        <f t="shared" si="57"/>
        <v>107.56582598728002</v>
      </c>
    </row>
    <row r="69" spans="58:60" x14ac:dyDescent="0.35">
      <c r="BF69">
        <v>67</v>
      </c>
      <c r="BG69">
        <f t="shared" si="58"/>
        <v>93.802652871402685</v>
      </c>
      <c r="BH69">
        <f t="shared" si="57"/>
        <v>106.18045798078771</v>
      </c>
    </row>
    <row r="70" spans="58:60" x14ac:dyDescent="0.35">
      <c r="BF70">
        <v>68</v>
      </c>
      <c r="BG70">
        <f t="shared" si="58"/>
        <v>95.202692466498249</v>
      </c>
      <c r="BH70">
        <f t="shared" si="57"/>
        <v>104.78958364832792</v>
      </c>
    </row>
    <row r="71" spans="58:60" x14ac:dyDescent="0.35">
      <c r="BF71">
        <v>69</v>
      </c>
      <c r="BG71">
        <f t="shared" si="58"/>
        <v>96.602732061593812</v>
      </c>
      <c r="BH71">
        <f t="shared" si="57"/>
        <v>103.39456334233638</v>
      </c>
    </row>
    <row r="72" spans="58:60" x14ac:dyDescent="0.35">
      <c r="BF72">
        <v>70</v>
      </c>
      <c r="BG72">
        <f t="shared" si="58"/>
        <v>98.002771656689376</v>
      </c>
      <c r="BH72">
        <f t="shared" si="57"/>
        <v>101.99668648831846</v>
      </c>
    </row>
    <row r="73" spans="58:60" x14ac:dyDescent="0.35">
      <c r="BF73">
        <v>71</v>
      </c>
      <c r="BG73">
        <f t="shared" si="58"/>
        <v>99.402811251784925</v>
      </c>
      <c r="BH73">
        <f t="shared" si="57"/>
        <v>100.5971744645816</v>
      </c>
    </row>
    <row r="74" spans="58:60" x14ac:dyDescent="0.35">
      <c r="BF74">
        <v>72</v>
      </c>
      <c r="BG74">
        <f t="shared" si="58"/>
        <v>100.80285084688049</v>
      </c>
      <c r="BH74">
        <f t="shared" si="57"/>
        <v>99.197183377012763</v>
      </c>
    </row>
    <row r="75" spans="58:60" x14ac:dyDescent="0.35">
      <c r="BF75">
        <v>73</v>
      </c>
      <c r="BG75">
        <f t="shared" si="58"/>
        <v>102.20289044197605</v>
      </c>
      <c r="BH75">
        <f t="shared" si="57"/>
        <v>97.797806732501741</v>
      </c>
    </row>
    <row r="76" spans="58:60" x14ac:dyDescent="0.35">
      <c r="BF76">
        <v>74</v>
      </c>
      <c r="BG76">
        <f t="shared" si="58"/>
        <v>103.60293003707162</v>
      </c>
      <c r="BH76">
        <f t="shared" si="57"/>
        <v>96.400078014491712</v>
      </c>
    </row>
    <row r="77" spans="58:60" x14ac:dyDescent="0.35">
      <c r="BF77">
        <v>75</v>
      </c>
      <c r="BG77">
        <f t="shared" si="58"/>
        <v>105.00296963216718</v>
      </c>
      <c r="BH77">
        <f t="shared" si="57"/>
        <v>95.004973164023752</v>
      </c>
    </row>
    <row r="78" spans="58:60" x14ac:dyDescent="0.35">
      <c r="BF78">
        <v>76</v>
      </c>
      <c r="BG78">
        <f t="shared" si="58"/>
        <v>106.40300922726274</v>
      </c>
      <c r="BH78">
        <f t="shared" si="57"/>
        <v>93.613412969530842</v>
      </c>
    </row>
    <row r="79" spans="58:60" x14ac:dyDescent="0.35">
      <c r="BF79">
        <v>77</v>
      </c>
      <c r="BG79">
        <f t="shared" si="58"/>
        <v>107.80304882235831</v>
      </c>
      <c r="BH79">
        <f t="shared" si="57"/>
        <v>92.226265368528686</v>
      </c>
    </row>
    <row r="80" spans="58:60" x14ac:dyDescent="0.35">
      <c r="BF80">
        <v>78</v>
      </c>
      <c r="BG80">
        <f t="shared" si="58"/>
        <v>109.20308841745387</v>
      </c>
      <c r="BH80">
        <f t="shared" si="57"/>
        <v>90.844347664247238</v>
      </c>
    </row>
    <row r="81" spans="58:60" x14ac:dyDescent="0.35">
      <c r="BF81">
        <v>79</v>
      </c>
      <c r="BG81">
        <f t="shared" si="58"/>
        <v>110.60312801254943</v>
      </c>
      <c r="BH81">
        <f t="shared" si="57"/>
        <v>89.468428660144625</v>
      </c>
    </row>
    <row r="82" spans="58:60" x14ac:dyDescent="0.35">
      <c r="BF82">
        <v>80</v>
      </c>
      <c r="BG82">
        <f t="shared" si="58"/>
        <v>112.003167607645</v>
      </c>
      <c r="BH82">
        <f t="shared" si="57"/>
        <v>88.099230715149176</v>
      </c>
    </row>
    <row r="83" spans="58:60" x14ac:dyDescent="0.35">
      <c r="BF83">
        <v>81</v>
      </c>
      <c r="BG83">
        <f t="shared" si="58"/>
        <v>113.40320720274056</v>
      </c>
      <c r="BH83">
        <f t="shared" si="57"/>
        <v>86.737431722379384</v>
      </c>
    </row>
    <row r="84" spans="58:60" x14ac:dyDescent="0.35">
      <c r="BF84">
        <v>82</v>
      </c>
      <c r="BG84">
        <f t="shared" si="58"/>
        <v>114.80324679783612</v>
      </c>
      <c r="BH84">
        <f t="shared" si="57"/>
        <v>85.383667014000764</v>
      </c>
    </row>
    <row r="85" spans="58:60" x14ac:dyDescent="0.35">
      <c r="BF85">
        <v>83</v>
      </c>
      <c r="BG85">
        <f t="shared" si="58"/>
        <v>116.20328639293169</v>
      </c>
      <c r="BH85">
        <f t="shared" si="57"/>
        <v>84.038531194790352</v>
      </c>
    </row>
    <row r="86" spans="58:60" x14ac:dyDescent="0.35">
      <c r="BF86">
        <v>84</v>
      </c>
      <c r="BG86">
        <f t="shared" si="58"/>
        <v>117.60332598802724</v>
      </c>
      <c r="BH86">
        <f t="shared" si="57"/>
        <v>82.702579906892865</v>
      </c>
    </row>
    <row r="87" spans="58:60" x14ac:dyDescent="0.35">
      <c r="BF87">
        <v>85</v>
      </c>
      <c r="BG87">
        <f t="shared" si="58"/>
        <v>119.0033655831228</v>
      </c>
      <c r="BH87">
        <f t="shared" si="57"/>
        <v>81.376331528171264</v>
      </c>
    </row>
    <row r="88" spans="58:60" x14ac:dyDescent="0.35">
      <c r="BF88">
        <v>86</v>
      </c>
      <c r="BG88">
        <f t="shared" si="58"/>
        <v>120.40340517821836</v>
      </c>
      <c r="BH88">
        <f t="shared" si="57"/>
        <v>80.060268806473289</v>
      </c>
    </row>
    <row r="89" spans="58:60" x14ac:dyDescent="0.35">
      <c r="BF89">
        <v>87</v>
      </c>
      <c r="BG89">
        <f t="shared" si="58"/>
        <v>121.80344477331393</v>
      </c>
      <c r="BH89">
        <f t="shared" si="57"/>
        <v>78.754840432057321</v>
      </c>
    </row>
    <row r="90" spans="58:60" x14ac:dyDescent="0.35">
      <c r="BF90">
        <v>88</v>
      </c>
      <c r="BG90">
        <f t="shared" si="58"/>
        <v>123.20348436840949</v>
      </c>
      <c r="BH90">
        <f t="shared" si="57"/>
        <v>77.460462550347728</v>
      </c>
    </row>
    <row r="91" spans="58:60" x14ac:dyDescent="0.35">
      <c r="BF91">
        <v>89</v>
      </c>
      <c r="BG91">
        <f t="shared" si="58"/>
        <v>124.60352396350505</v>
      </c>
      <c r="BH91">
        <f t="shared" si="57"/>
        <v>76.177520217115429</v>
      </c>
    </row>
    <row r="92" spans="58:60" x14ac:dyDescent="0.35">
      <c r="BF92">
        <v>90</v>
      </c>
      <c r="BG92">
        <f t="shared" si="58"/>
        <v>126.00356355860062</v>
      </c>
      <c r="BH92">
        <f t="shared" si="57"/>
        <v>74.906368798110037</v>
      </c>
    </row>
    <row r="93" spans="58:60" x14ac:dyDescent="0.35">
      <c r="BF93">
        <v>91</v>
      </c>
      <c r="BG93">
        <f t="shared" si="58"/>
        <v>127.40360315369618</v>
      </c>
      <c r="BH93">
        <f t="shared" si="57"/>
        <v>73.647335315101927</v>
      </c>
    </row>
    <row r="94" spans="58:60" x14ac:dyDescent="0.35">
      <c r="BF94">
        <v>92</v>
      </c>
      <c r="BG94">
        <f t="shared" si="58"/>
        <v>128.80364274879173</v>
      </c>
      <c r="BH94">
        <f t="shared" si="57"/>
        <v>72.400719740226023</v>
      </c>
    </row>
    <row r="95" spans="58:60" x14ac:dyDescent="0.35">
      <c r="BF95">
        <v>93</v>
      </c>
      <c r="BG95">
        <f t="shared" si="58"/>
        <v>130.20368234388729</v>
      </c>
      <c r="BH95">
        <f t="shared" si="57"/>
        <v>71.166796240456662</v>
      </c>
    </row>
    <row r="96" spans="58:60" x14ac:dyDescent="0.35">
      <c r="BF96">
        <v>94</v>
      </c>
      <c r="BG96">
        <f t="shared" si="58"/>
        <v>131.60372193898286</v>
      </c>
      <c r="BH96">
        <f t="shared" si="57"/>
        <v>69.945814373980497</v>
      </c>
    </row>
    <row r="97" spans="58:60" x14ac:dyDescent="0.35">
      <c r="BF97">
        <v>95</v>
      </c>
      <c r="BG97">
        <f t="shared" si="58"/>
        <v>133.00376153407842</v>
      </c>
      <c r="BH97">
        <f t="shared" si="57"/>
        <v>68.73800024017487</v>
      </c>
    </row>
    <row r="98" spans="58:60" x14ac:dyDescent="0.35">
      <c r="BF98">
        <v>96</v>
      </c>
      <c r="BG98">
        <f t="shared" si="58"/>
        <v>134.40380112917398</v>
      </c>
      <c r="BH98">
        <f t="shared" si="57"/>
        <v>67.543557584841494</v>
      </c>
    </row>
    <row r="99" spans="58:60" x14ac:dyDescent="0.35">
      <c r="BF99">
        <v>97</v>
      </c>
      <c r="BG99">
        <f t="shared" si="58"/>
        <v>135.80384072426955</v>
      </c>
      <c r="BH99">
        <f t="shared" si="57"/>
        <v>66.362668862290192</v>
      </c>
    </row>
    <row r="100" spans="58:60" x14ac:dyDescent="0.35">
      <c r="BF100">
        <v>98</v>
      </c>
      <c r="BG100">
        <f t="shared" si="58"/>
        <v>137.20388031936511</v>
      </c>
      <c r="BH100">
        <f t="shared" si="57"/>
        <v>65.195496255812444</v>
      </c>
    </row>
    <row r="101" spans="58:60" x14ac:dyDescent="0.35">
      <c r="BF101">
        <v>99</v>
      </c>
      <c r="BG101">
        <f t="shared" si="58"/>
        <v>138.60391991446068</v>
      </c>
      <c r="BH101">
        <f t="shared" si="57"/>
        <v>64.042182658033042</v>
      </c>
    </row>
    <row r="102" spans="58:60" x14ac:dyDescent="0.35">
      <c r="BF102">
        <v>100</v>
      </c>
      <c r="BG102">
        <f t="shared" si="58"/>
        <v>140.00395950955624</v>
      </c>
      <c r="BH102">
        <f t="shared" si="57"/>
        <v>62.902852612577838</v>
      </c>
    </row>
    <row r="152" spans="43:43" x14ac:dyDescent="0.35">
      <c r="AQ152">
        <f t="shared" ref="AQ152:AQ215" si="59">MAX($C$4*AQ151*(1-AQ151/$C$5),0)</f>
        <v>0</v>
      </c>
    </row>
    <row r="153" spans="43:43" x14ac:dyDescent="0.35">
      <c r="AQ153">
        <f t="shared" si="59"/>
        <v>0</v>
      </c>
    </row>
    <row r="154" spans="43:43" x14ac:dyDescent="0.35">
      <c r="AQ154">
        <f t="shared" si="59"/>
        <v>0</v>
      </c>
    </row>
    <row r="155" spans="43:43" x14ac:dyDescent="0.35">
      <c r="AQ155">
        <f t="shared" si="59"/>
        <v>0</v>
      </c>
    </row>
    <row r="156" spans="43:43" x14ac:dyDescent="0.35">
      <c r="AQ156">
        <f t="shared" si="59"/>
        <v>0</v>
      </c>
    </row>
    <row r="157" spans="43:43" x14ac:dyDescent="0.35">
      <c r="AQ157">
        <f t="shared" si="59"/>
        <v>0</v>
      </c>
    </row>
    <row r="158" spans="43:43" x14ac:dyDescent="0.35">
      <c r="AQ158">
        <f t="shared" si="59"/>
        <v>0</v>
      </c>
    </row>
    <row r="159" spans="43:43" x14ac:dyDescent="0.35">
      <c r="AQ159">
        <f t="shared" si="59"/>
        <v>0</v>
      </c>
    </row>
    <row r="160" spans="43:43" x14ac:dyDescent="0.35">
      <c r="AQ160">
        <f t="shared" si="59"/>
        <v>0</v>
      </c>
    </row>
    <row r="161" spans="43:43" x14ac:dyDescent="0.35">
      <c r="AQ161">
        <f t="shared" si="59"/>
        <v>0</v>
      </c>
    </row>
    <row r="162" spans="43:43" x14ac:dyDescent="0.35">
      <c r="AQ162">
        <f t="shared" si="59"/>
        <v>0</v>
      </c>
    </row>
    <row r="163" spans="43:43" x14ac:dyDescent="0.35">
      <c r="AQ163">
        <f t="shared" si="59"/>
        <v>0</v>
      </c>
    </row>
    <row r="164" spans="43:43" x14ac:dyDescent="0.35">
      <c r="AQ164">
        <f t="shared" si="59"/>
        <v>0</v>
      </c>
    </row>
    <row r="165" spans="43:43" x14ac:dyDescent="0.35">
      <c r="AQ165">
        <f t="shared" si="59"/>
        <v>0</v>
      </c>
    </row>
    <row r="166" spans="43:43" x14ac:dyDescent="0.35">
      <c r="AQ166">
        <f t="shared" si="59"/>
        <v>0</v>
      </c>
    </row>
    <row r="167" spans="43:43" x14ac:dyDescent="0.35">
      <c r="AQ167">
        <f t="shared" si="59"/>
        <v>0</v>
      </c>
    </row>
    <row r="168" spans="43:43" x14ac:dyDescent="0.35">
      <c r="AQ168">
        <f t="shared" si="59"/>
        <v>0</v>
      </c>
    </row>
    <row r="169" spans="43:43" x14ac:dyDescent="0.35">
      <c r="AQ169">
        <f t="shared" si="59"/>
        <v>0</v>
      </c>
    </row>
    <row r="170" spans="43:43" x14ac:dyDescent="0.35">
      <c r="AQ170">
        <f t="shared" si="59"/>
        <v>0</v>
      </c>
    </row>
    <row r="171" spans="43:43" x14ac:dyDescent="0.35">
      <c r="AQ171">
        <f t="shared" si="59"/>
        <v>0</v>
      </c>
    </row>
    <row r="172" spans="43:43" x14ac:dyDescent="0.35">
      <c r="AQ172">
        <f t="shared" si="59"/>
        <v>0</v>
      </c>
    </row>
    <row r="173" spans="43:43" x14ac:dyDescent="0.35">
      <c r="AQ173">
        <f t="shared" si="59"/>
        <v>0</v>
      </c>
    </row>
    <row r="174" spans="43:43" x14ac:dyDescent="0.35">
      <c r="AQ174">
        <f t="shared" si="59"/>
        <v>0</v>
      </c>
    </row>
    <row r="175" spans="43:43" x14ac:dyDescent="0.35">
      <c r="AQ175">
        <f t="shared" si="59"/>
        <v>0</v>
      </c>
    </row>
    <row r="176" spans="43:43" x14ac:dyDescent="0.35">
      <c r="AQ176">
        <f t="shared" si="59"/>
        <v>0</v>
      </c>
    </row>
    <row r="177" spans="43:43" x14ac:dyDescent="0.35">
      <c r="AQ177">
        <f t="shared" si="59"/>
        <v>0</v>
      </c>
    </row>
    <row r="178" spans="43:43" x14ac:dyDescent="0.35">
      <c r="AQ178">
        <f t="shared" si="59"/>
        <v>0</v>
      </c>
    </row>
    <row r="179" spans="43:43" x14ac:dyDescent="0.35">
      <c r="AQ179">
        <f t="shared" si="59"/>
        <v>0</v>
      </c>
    </row>
    <row r="180" spans="43:43" x14ac:dyDescent="0.35">
      <c r="AQ180">
        <f t="shared" si="59"/>
        <v>0</v>
      </c>
    </row>
    <row r="181" spans="43:43" x14ac:dyDescent="0.35">
      <c r="AQ181">
        <f t="shared" si="59"/>
        <v>0</v>
      </c>
    </row>
    <row r="182" spans="43:43" x14ac:dyDescent="0.35">
      <c r="AQ182">
        <f t="shared" si="59"/>
        <v>0</v>
      </c>
    </row>
    <row r="183" spans="43:43" x14ac:dyDescent="0.35">
      <c r="AQ183">
        <f t="shared" si="59"/>
        <v>0</v>
      </c>
    </row>
    <row r="184" spans="43:43" x14ac:dyDescent="0.35">
      <c r="AQ184">
        <f t="shared" si="59"/>
        <v>0</v>
      </c>
    </row>
    <row r="185" spans="43:43" x14ac:dyDescent="0.35">
      <c r="AQ185">
        <f t="shared" si="59"/>
        <v>0</v>
      </c>
    </row>
    <row r="186" spans="43:43" x14ac:dyDescent="0.35">
      <c r="AQ186">
        <f t="shared" si="59"/>
        <v>0</v>
      </c>
    </row>
    <row r="187" spans="43:43" x14ac:dyDescent="0.35">
      <c r="AQ187">
        <f t="shared" si="59"/>
        <v>0</v>
      </c>
    </row>
    <row r="188" spans="43:43" x14ac:dyDescent="0.35">
      <c r="AQ188">
        <f t="shared" si="59"/>
        <v>0</v>
      </c>
    </row>
    <row r="189" spans="43:43" x14ac:dyDescent="0.35">
      <c r="AQ189">
        <f t="shared" si="59"/>
        <v>0</v>
      </c>
    </row>
    <row r="190" spans="43:43" x14ac:dyDescent="0.35">
      <c r="AQ190">
        <f t="shared" si="59"/>
        <v>0</v>
      </c>
    </row>
    <row r="191" spans="43:43" x14ac:dyDescent="0.35">
      <c r="AQ191">
        <f t="shared" si="59"/>
        <v>0</v>
      </c>
    </row>
    <row r="192" spans="43:43" x14ac:dyDescent="0.35">
      <c r="AQ192">
        <f t="shared" si="59"/>
        <v>0</v>
      </c>
    </row>
    <row r="193" spans="43:43" x14ac:dyDescent="0.35">
      <c r="AQ193">
        <f t="shared" si="59"/>
        <v>0</v>
      </c>
    </row>
    <row r="194" spans="43:43" x14ac:dyDescent="0.35">
      <c r="AQ194">
        <f t="shared" si="59"/>
        <v>0</v>
      </c>
    </row>
    <row r="195" spans="43:43" x14ac:dyDescent="0.35">
      <c r="AQ195">
        <f t="shared" si="59"/>
        <v>0</v>
      </c>
    </row>
    <row r="196" spans="43:43" x14ac:dyDescent="0.35">
      <c r="AQ196">
        <f t="shared" si="59"/>
        <v>0</v>
      </c>
    </row>
    <row r="197" spans="43:43" x14ac:dyDescent="0.35">
      <c r="AQ197">
        <f t="shared" si="59"/>
        <v>0</v>
      </c>
    </row>
    <row r="198" spans="43:43" x14ac:dyDescent="0.35">
      <c r="AQ198">
        <f t="shared" si="59"/>
        <v>0</v>
      </c>
    </row>
    <row r="199" spans="43:43" x14ac:dyDescent="0.35">
      <c r="AQ199">
        <f t="shared" si="59"/>
        <v>0</v>
      </c>
    </row>
    <row r="200" spans="43:43" x14ac:dyDescent="0.35">
      <c r="AQ200">
        <f t="shared" si="59"/>
        <v>0</v>
      </c>
    </row>
    <row r="201" spans="43:43" x14ac:dyDescent="0.35">
      <c r="AQ201">
        <f t="shared" si="59"/>
        <v>0</v>
      </c>
    </row>
    <row r="202" spans="43:43" x14ac:dyDescent="0.35">
      <c r="AQ202">
        <f t="shared" si="59"/>
        <v>0</v>
      </c>
    </row>
    <row r="203" spans="43:43" x14ac:dyDescent="0.35">
      <c r="AQ203">
        <f t="shared" si="59"/>
        <v>0</v>
      </c>
    </row>
    <row r="204" spans="43:43" x14ac:dyDescent="0.35">
      <c r="AQ204">
        <f t="shared" si="59"/>
        <v>0</v>
      </c>
    </row>
    <row r="205" spans="43:43" x14ac:dyDescent="0.35">
      <c r="AQ205">
        <f t="shared" si="59"/>
        <v>0</v>
      </c>
    </row>
    <row r="206" spans="43:43" x14ac:dyDescent="0.35">
      <c r="AQ206">
        <f t="shared" si="59"/>
        <v>0</v>
      </c>
    </row>
    <row r="207" spans="43:43" x14ac:dyDescent="0.35">
      <c r="AQ207">
        <f t="shared" si="59"/>
        <v>0</v>
      </c>
    </row>
    <row r="208" spans="43:43" x14ac:dyDescent="0.35">
      <c r="AQ208">
        <f t="shared" si="59"/>
        <v>0</v>
      </c>
    </row>
    <row r="209" spans="43:43" x14ac:dyDescent="0.35">
      <c r="AQ209">
        <f t="shared" si="59"/>
        <v>0</v>
      </c>
    </row>
    <row r="210" spans="43:43" x14ac:dyDescent="0.35">
      <c r="AQ210">
        <f t="shared" si="59"/>
        <v>0</v>
      </c>
    </row>
    <row r="211" spans="43:43" x14ac:dyDescent="0.35">
      <c r="AQ211">
        <f t="shared" si="59"/>
        <v>0</v>
      </c>
    </row>
    <row r="212" spans="43:43" x14ac:dyDescent="0.35">
      <c r="AQ212">
        <f t="shared" si="59"/>
        <v>0</v>
      </c>
    </row>
    <row r="213" spans="43:43" x14ac:dyDescent="0.35">
      <c r="AQ213">
        <f t="shared" si="59"/>
        <v>0</v>
      </c>
    </row>
    <row r="214" spans="43:43" x14ac:dyDescent="0.35">
      <c r="AQ214">
        <f t="shared" si="59"/>
        <v>0</v>
      </c>
    </row>
    <row r="215" spans="43:43" x14ac:dyDescent="0.35">
      <c r="AQ215">
        <f t="shared" si="59"/>
        <v>0</v>
      </c>
    </row>
    <row r="216" spans="43:43" x14ac:dyDescent="0.35">
      <c r="AQ216">
        <f t="shared" ref="AQ216:AQ260" si="60">MAX($C$4*AQ215*(1-AQ215/$C$5),0)</f>
        <v>0</v>
      </c>
    </row>
    <row r="217" spans="43:43" x14ac:dyDescent="0.35">
      <c r="AQ217">
        <f t="shared" si="60"/>
        <v>0</v>
      </c>
    </row>
    <row r="218" spans="43:43" x14ac:dyDescent="0.35">
      <c r="AQ218">
        <f t="shared" si="60"/>
        <v>0</v>
      </c>
    </row>
    <row r="219" spans="43:43" x14ac:dyDescent="0.35">
      <c r="AQ219">
        <f t="shared" si="60"/>
        <v>0</v>
      </c>
    </row>
    <row r="220" spans="43:43" x14ac:dyDescent="0.35">
      <c r="AQ220">
        <f t="shared" si="60"/>
        <v>0</v>
      </c>
    </row>
    <row r="221" spans="43:43" x14ac:dyDescent="0.35">
      <c r="AQ221">
        <f t="shared" si="60"/>
        <v>0</v>
      </c>
    </row>
    <row r="222" spans="43:43" x14ac:dyDescent="0.35">
      <c r="AQ222">
        <f t="shared" si="60"/>
        <v>0</v>
      </c>
    </row>
    <row r="223" spans="43:43" x14ac:dyDescent="0.35">
      <c r="AQ223">
        <f t="shared" si="60"/>
        <v>0</v>
      </c>
    </row>
    <row r="224" spans="43:43" x14ac:dyDescent="0.35">
      <c r="AQ224">
        <f t="shared" si="60"/>
        <v>0</v>
      </c>
    </row>
    <row r="225" spans="43:43" x14ac:dyDescent="0.35">
      <c r="AQ225">
        <f t="shared" si="60"/>
        <v>0</v>
      </c>
    </row>
    <row r="226" spans="43:43" x14ac:dyDescent="0.35">
      <c r="AQ226">
        <f t="shared" si="60"/>
        <v>0</v>
      </c>
    </row>
    <row r="227" spans="43:43" x14ac:dyDescent="0.35">
      <c r="AQ227">
        <f t="shared" si="60"/>
        <v>0</v>
      </c>
    </row>
    <row r="228" spans="43:43" x14ac:dyDescent="0.35">
      <c r="AQ228">
        <f t="shared" si="60"/>
        <v>0</v>
      </c>
    </row>
    <row r="229" spans="43:43" x14ac:dyDescent="0.35">
      <c r="AQ229">
        <f t="shared" si="60"/>
        <v>0</v>
      </c>
    </row>
    <row r="230" spans="43:43" x14ac:dyDescent="0.35">
      <c r="AQ230">
        <f t="shared" si="60"/>
        <v>0</v>
      </c>
    </row>
    <row r="231" spans="43:43" x14ac:dyDescent="0.35">
      <c r="AQ231">
        <f t="shared" si="60"/>
        <v>0</v>
      </c>
    </row>
    <row r="232" spans="43:43" x14ac:dyDescent="0.35">
      <c r="AQ232">
        <f t="shared" si="60"/>
        <v>0</v>
      </c>
    </row>
    <row r="233" spans="43:43" x14ac:dyDescent="0.35">
      <c r="AQ233">
        <f t="shared" si="60"/>
        <v>0</v>
      </c>
    </row>
    <row r="234" spans="43:43" x14ac:dyDescent="0.35">
      <c r="AQ234">
        <f t="shared" si="60"/>
        <v>0</v>
      </c>
    </row>
    <row r="235" spans="43:43" x14ac:dyDescent="0.35">
      <c r="AQ235">
        <f t="shared" si="60"/>
        <v>0</v>
      </c>
    </row>
    <row r="236" spans="43:43" x14ac:dyDescent="0.35">
      <c r="AQ236">
        <f t="shared" si="60"/>
        <v>0</v>
      </c>
    </row>
    <row r="237" spans="43:43" x14ac:dyDescent="0.35">
      <c r="AQ237">
        <f t="shared" si="60"/>
        <v>0</v>
      </c>
    </row>
    <row r="238" spans="43:43" x14ac:dyDescent="0.35">
      <c r="AQ238">
        <f t="shared" si="60"/>
        <v>0</v>
      </c>
    </row>
    <row r="239" spans="43:43" x14ac:dyDescent="0.35">
      <c r="AQ239">
        <f t="shared" si="60"/>
        <v>0</v>
      </c>
    </row>
    <row r="240" spans="43:43" x14ac:dyDescent="0.35">
      <c r="AQ240">
        <f t="shared" si="60"/>
        <v>0</v>
      </c>
    </row>
    <row r="241" spans="43:43" x14ac:dyDescent="0.35">
      <c r="AQ241">
        <f t="shared" si="60"/>
        <v>0</v>
      </c>
    </row>
    <row r="242" spans="43:43" x14ac:dyDescent="0.35">
      <c r="AQ242">
        <f t="shared" si="60"/>
        <v>0</v>
      </c>
    </row>
    <row r="243" spans="43:43" x14ac:dyDescent="0.35">
      <c r="AQ243">
        <f t="shared" si="60"/>
        <v>0</v>
      </c>
    </row>
    <row r="244" spans="43:43" x14ac:dyDescent="0.35">
      <c r="AQ244">
        <f t="shared" si="60"/>
        <v>0</v>
      </c>
    </row>
    <row r="245" spans="43:43" x14ac:dyDescent="0.35">
      <c r="AQ245">
        <f t="shared" si="60"/>
        <v>0</v>
      </c>
    </row>
    <row r="246" spans="43:43" x14ac:dyDescent="0.35">
      <c r="AQ246">
        <f t="shared" si="60"/>
        <v>0</v>
      </c>
    </row>
    <row r="247" spans="43:43" x14ac:dyDescent="0.35">
      <c r="AQ247">
        <f t="shared" si="60"/>
        <v>0</v>
      </c>
    </row>
    <row r="248" spans="43:43" x14ac:dyDescent="0.35">
      <c r="AQ248">
        <f t="shared" si="60"/>
        <v>0</v>
      </c>
    </row>
    <row r="249" spans="43:43" x14ac:dyDescent="0.35">
      <c r="AQ249">
        <f t="shared" si="60"/>
        <v>0</v>
      </c>
    </row>
    <row r="250" spans="43:43" x14ac:dyDescent="0.35">
      <c r="AQ250">
        <f t="shared" si="60"/>
        <v>0</v>
      </c>
    </row>
    <row r="251" spans="43:43" x14ac:dyDescent="0.35">
      <c r="AQ251">
        <f t="shared" si="60"/>
        <v>0</v>
      </c>
    </row>
    <row r="252" spans="43:43" x14ac:dyDescent="0.35">
      <c r="AQ252">
        <f t="shared" si="60"/>
        <v>0</v>
      </c>
    </row>
    <row r="253" spans="43:43" x14ac:dyDescent="0.35">
      <c r="AQ253">
        <f t="shared" si="60"/>
        <v>0</v>
      </c>
    </row>
    <row r="254" spans="43:43" x14ac:dyDescent="0.35">
      <c r="AQ254">
        <f t="shared" si="60"/>
        <v>0</v>
      </c>
    </row>
    <row r="255" spans="43:43" x14ac:dyDescent="0.35">
      <c r="AQ255">
        <f t="shared" si="60"/>
        <v>0</v>
      </c>
    </row>
    <row r="256" spans="43:43" x14ac:dyDescent="0.35">
      <c r="AQ256">
        <f t="shared" si="60"/>
        <v>0</v>
      </c>
    </row>
    <row r="257" spans="43:43" x14ac:dyDescent="0.35">
      <c r="AQ257">
        <f t="shared" si="60"/>
        <v>0</v>
      </c>
    </row>
    <row r="258" spans="43:43" x14ac:dyDescent="0.35">
      <c r="AQ258">
        <f t="shared" si="60"/>
        <v>0</v>
      </c>
    </row>
    <row r="259" spans="43:43" x14ac:dyDescent="0.35">
      <c r="AQ259">
        <f t="shared" si="60"/>
        <v>0</v>
      </c>
    </row>
    <row r="260" spans="43:43" x14ac:dyDescent="0.35">
      <c r="AQ260">
        <f t="shared" si="60"/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2730-1EFA-4F30-B07B-F65E64F1550B}">
  <dimension ref="B1:AT103"/>
  <sheetViews>
    <sheetView workbookViewId="0">
      <selection activeCell="C4" sqref="C4"/>
    </sheetView>
  </sheetViews>
  <sheetFormatPr defaultRowHeight="14.5" x14ac:dyDescent="0.35"/>
  <cols>
    <col min="2" max="5" width="4.6328125" customWidth="1"/>
  </cols>
  <sheetData>
    <row r="1" spans="2:46" x14ac:dyDescent="0.35">
      <c r="Z1" s="34"/>
      <c r="AA1" s="34" t="s">
        <v>61</v>
      </c>
      <c r="AB1" s="34" t="s">
        <v>43</v>
      </c>
      <c r="AC1" s="15" t="s">
        <v>101</v>
      </c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2:46" ht="15" thickBot="1" x14ac:dyDescent="0.4">
      <c r="Z2" s="34"/>
      <c r="AA2" s="34" t="s">
        <v>62</v>
      </c>
      <c r="AB2" s="34" t="s">
        <v>63</v>
      </c>
      <c r="AC2" s="10" t="s">
        <v>64</v>
      </c>
      <c r="AD2" s="10" t="s">
        <v>65</v>
      </c>
      <c r="AE2" s="10" t="s">
        <v>66</v>
      </c>
      <c r="AF2" s="10" t="s">
        <v>67</v>
      </c>
      <c r="AG2" s="10" t="s">
        <v>68</v>
      </c>
      <c r="AH2" s="10" t="s">
        <v>69</v>
      </c>
      <c r="AI2" s="10" t="s">
        <v>70</v>
      </c>
      <c r="AJ2" s="10" t="s">
        <v>71</v>
      </c>
      <c r="AK2" s="10" t="s">
        <v>72</v>
      </c>
      <c r="AL2" s="10" t="s">
        <v>73</v>
      </c>
      <c r="AM2" s="10" t="s">
        <v>74</v>
      </c>
      <c r="AN2" s="10" t="s">
        <v>75</v>
      </c>
      <c r="AO2" s="10" t="s">
        <v>76</v>
      </c>
      <c r="AP2" s="10" t="s">
        <v>77</v>
      </c>
      <c r="AQ2" s="10" t="s">
        <v>78</v>
      </c>
      <c r="AR2" s="10" t="s">
        <v>79</v>
      </c>
      <c r="AS2" s="10" t="s">
        <v>80</v>
      </c>
      <c r="AT2" s="10" t="s">
        <v>81</v>
      </c>
    </row>
    <row r="3" spans="2:46" ht="15" thickBot="1" x14ac:dyDescent="0.4">
      <c r="B3" s="2" t="s">
        <v>45</v>
      </c>
      <c r="C3" s="6">
        <v>1.1000000000000001</v>
      </c>
      <c r="D3" s="8">
        <v>-0.1</v>
      </c>
      <c r="E3" s="3" t="s">
        <v>46</v>
      </c>
      <c r="Z3" s="34">
        <v>0</v>
      </c>
      <c r="AA3" s="34">
        <f>$C$7</f>
        <v>1</v>
      </c>
      <c r="AB3" s="34">
        <f>$E$7</f>
        <v>1</v>
      </c>
      <c r="AC3" s="10">
        <f t="shared" ref="AC3:AT3" si="0">AA13</f>
        <v>0.78090322331051665</v>
      </c>
      <c r="AD3" s="10">
        <f t="shared" si="0"/>
        <v>1.5369427393991038</v>
      </c>
      <c r="AE3" s="10">
        <f t="shared" si="0"/>
        <v>0.39533113403486464</v>
      </c>
      <c r="AF3" s="10">
        <f t="shared" si="0"/>
        <v>1.6890214550451237</v>
      </c>
      <c r="AG3" s="10">
        <f t="shared" si="0"/>
        <v>0.22002703878700589</v>
      </c>
      <c r="AH3" s="10">
        <f t="shared" si="0"/>
        <v>1.3802358611889876</v>
      </c>
      <c r="AI3" s="10">
        <f t="shared" si="0"/>
        <v>0.17791564173551266</v>
      </c>
      <c r="AJ3" s="10">
        <f t="shared" si="0"/>
        <v>1.0117625242841772</v>
      </c>
      <c r="AK3" s="10">
        <f t="shared" si="0"/>
        <v>0.20083000528088765</v>
      </c>
      <c r="AL3" s="10">
        <f t="shared" si="0"/>
        <v>0.73364721097232777</v>
      </c>
      <c r="AM3" s="10">
        <f t="shared" si="0"/>
        <v>0.28405804556017644</v>
      </c>
      <c r="AN3" s="10">
        <f t="shared" si="0"/>
        <v>0.55941272234095707</v>
      </c>
      <c r="AO3" s="10">
        <f t="shared" si="0"/>
        <v>0.45546991940816112</v>
      </c>
      <c r="AP3" s="10">
        <f t="shared" si="0"/>
        <v>0.48197379304106347</v>
      </c>
      <c r="AQ3" s="10">
        <f t="shared" si="0"/>
        <v>0.75085907513729022</v>
      </c>
      <c r="AR3" s="10">
        <f t="shared" si="0"/>
        <v>0.52058115546607941</v>
      </c>
      <c r="AS3" s="10">
        <f t="shared" si="0"/>
        <v>1.099351127034778</v>
      </c>
      <c r="AT3" s="10">
        <f t="shared" si="0"/>
        <v>0.78100325439706864</v>
      </c>
    </row>
    <row r="4" spans="2:46" ht="15" thickBot="1" x14ac:dyDescent="0.4">
      <c r="B4" s="4" t="s">
        <v>44</v>
      </c>
      <c r="C4" s="7">
        <v>0.95</v>
      </c>
      <c r="D4" s="9">
        <v>0.1</v>
      </c>
      <c r="E4" s="5" t="s">
        <v>47</v>
      </c>
      <c r="Z4" s="34">
        <v>1</v>
      </c>
      <c r="AA4" s="34">
        <f>MAX(AA3*$C$3+AB3*$D$3*AA3,0)</f>
        <v>1</v>
      </c>
      <c r="AB4" s="34">
        <f>MAX(AB3*$C$4+AA3*$D$4*AB3,0)</f>
        <v>1.05</v>
      </c>
      <c r="AC4" s="10">
        <f t="shared" ref="AC4:AC13" si="1">MAX(AC3*$C$3+AD3*$D$3*AC3,0)</f>
        <v>0.73897319171752285</v>
      </c>
      <c r="AD4" s="10">
        <f t="shared" ref="AD4:AD13" si="2">MAX(AD3*$C$4+AC3*$D$4*AD3,0)</f>
        <v>1.5801159563531941</v>
      </c>
      <c r="AE4" s="10">
        <f t="shared" ref="AE4:AE13" si="3">MAX(AE3*$C$3+AF3*$D$3*AE3,0)</f>
        <v>0.3680919707151305</v>
      </c>
      <c r="AF4" s="10">
        <f t="shared" ref="AF4:AF13" si="4">MAX(AF3*$C$4+AE3*$D$4*AF3,0)</f>
        <v>1.671342659016088</v>
      </c>
      <c r="AG4" s="10">
        <f t="shared" ref="AG4:AG13" si="5">MAX(AG3*$C$3+AH3*$D$3*AG3,0)</f>
        <v>0.21166082172920189</v>
      </c>
      <c r="AH4" s="10">
        <f t="shared" ref="AH4:AH13" si="6">MAX(AH3*$C$4+AG3*$D$4*AH3,0)</f>
        <v>1.3415929890660427</v>
      </c>
      <c r="AI4" s="10">
        <f t="shared" ref="AI4:AI13" si="7">MAX(AI3*$C$3+AJ3*$D$3*AI3,0)</f>
        <v>0.17770636802986781</v>
      </c>
      <c r="AJ4" s="10">
        <f t="shared" ref="AJ4:AJ13" si="8">MAX(AJ3*$C$4+AI3*$D$4*AJ3,0)</f>
        <v>0.97917523594916445</v>
      </c>
      <c r="AK4" s="10">
        <f t="shared" ref="AK4:AK13" si="9">MAX(AK3*$C$3+AL3*$D$3*AK3,0)</f>
        <v>0.20617916848358833</v>
      </c>
      <c r="AL4" s="10">
        <f t="shared" ref="AL4:AL13" si="10">MAX(AL3*$C$4+AK3*$D$4*AL3,0)</f>
        <v>0.7116986877490995</v>
      </c>
      <c r="AM4" s="10">
        <f t="shared" ref="AM4:AM13" si="11">MAX(AM3*$C$3+AN3*$D$3*AM3,0)</f>
        <v>0.29657328165922708</v>
      </c>
      <c r="AN4" s="10">
        <f t="shared" ref="AN4:AN13" si="12">MAX(AN3*$C$4+AM3*$D$4*AN3,0)</f>
        <v>0.54733265468087622</v>
      </c>
      <c r="AO4" s="10">
        <f t="shared" ref="AO4:AO13" si="13">MAX(AO3*$C$3+AP3*$D$3*AO3,0)</f>
        <v>0.47906445488165139</v>
      </c>
      <c r="AP4" s="10">
        <f t="shared" ref="AP4:AP13" si="14">MAX(AP3*$C$4+AO3*$D$4*AP3,0)</f>
        <v>0.47982755985633618</v>
      </c>
      <c r="AQ4" s="10">
        <f t="shared" ref="AQ4:AQ13" si="15">MAX(AQ3*$C$3+AR3*$D$3*AQ3,0)</f>
        <v>0.78685667415830307</v>
      </c>
      <c r="AR4" s="10">
        <f t="shared" ref="AR4:AR13" si="16">MAX(AR3*$C$4+AQ3*$D$4*AR3,0)</f>
        <v>0.53364040618549169</v>
      </c>
      <c r="AS4" s="10">
        <f t="shared" ref="AS4:AS13" si="17">MAX(AS3*$C$3+AT3*$D$3*AS3,0)</f>
        <v>1.1234265589443313</v>
      </c>
      <c r="AT4" s="10">
        <f t="shared" ref="AT4:AT13" si="18">MAX(AT3*$C$4+AS3*$D$4*AT3,0)</f>
        <v>0.82781277247113982</v>
      </c>
    </row>
    <row r="5" spans="2:46" ht="15" thickBot="1" x14ac:dyDescent="0.4">
      <c r="Z5" s="34">
        <v>2</v>
      </c>
      <c r="AA5" s="34">
        <f t="shared" ref="AA5:AA68" si="19">MAX(AA4*$C$3+AB4*$D$3*AA4,0)</f>
        <v>0.99500000000000011</v>
      </c>
      <c r="AB5" s="34">
        <f t="shared" ref="AB5:AB68" si="20">MAX(AB4*$C$4+AA4*$D$4*AB4,0)</f>
        <v>1.1025</v>
      </c>
      <c r="AC5" s="10">
        <f t="shared" si="1"/>
        <v>0.69610417773426458</v>
      </c>
      <c r="AD5" s="10">
        <f t="shared" si="2"/>
        <v>1.617876491690545</v>
      </c>
      <c r="AE5" s="10">
        <f t="shared" si="3"/>
        <v>0.34338038647689378</v>
      </c>
      <c r="AF5" s="10">
        <f t="shared" si="4"/>
        <v>1.6492963073750333</v>
      </c>
      <c r="AG5" s="10">
        <f t="shared" si="5"/>
        <v>0.20443063645293663</v>
      </c>
      <c r="AH5" s="10">
        <f t="shared" si="6"/>
        <v>1.3029096070619262</v>
      </c>
      <c r="AI5" s="10">
        <f t="shared" si="7"/>
        <v>0.17807643734832312</v>
      </c>
      <c r="AJ5" s="10">
        <f t="shared" si="8"/>
        <v>0.94761704163623761</v>
      </c>
      <c r="AK5" s="10">
        <f t="shared" si="9"/>
        <v>0.21212334096685015</v>
      </c>
      <c r="AL5" s="10">
        <f t="shared" si="10"/>
        <v>0.69078749772674153</v>
      </c>
      <c r="AM5" s="10">
        <f t="shared" si="11"/>
        <v>0.30999818566935344</v>
      </c>
      <c r="AN5" s="10">
        <f t="shared" si="12"/>
        <v>0.53619844610262879</v>
      </c>
      <c r="AO5" s="10">
        <f t="shared" si="13"/>
        <v>0.50398406752983971</v>
      </c>
      <c r="AP5" s="10">
        <f t="shared" si="14"/>
        <v>0.47882301470349625</v>
      </c>
      <c r="AQ5" s="10">
        <f t="shared" si="15"/>
        <v>0.82355249005337328</v>
      </c>
      <c r="AR5" s="10">
        <f t="shared" si="16"/>
        <v>0.54894823739697729</v>
      </c>
      <c r="AS5" s="10">
        <f t="shared" si="17"/>
        <v>1.1427705293960226</v>
      </c>
      <c r="AT5" s="10">
        <f t="shared" si="18"/>
        <v>0.87942081929032467</v>
      </c>
    </row>
    <row r="6" spans="2:46" ht="15" thickBot="1" x14ac:dyDescent="0.4">
      <c r="B6" s="11" t="s">
        <v>36</v>
      </c>
      <c r="C6" s="12"/>
      <c r="D6" s="12"/>
      <c r="E6" s="13"/>
      <c r="Z6" s="34">
        <v>3</v>
      </c>
      <c r="AA6" s="34">
        <f t="shared" si="19"/>
        <v>0.98480125000000018</v>
      </c>
      <c r="AB6" s="34">
        <f t="shared" si="20"/>
        <v>1.1570737499999999</v>
      </c>
      <c r="AC6" s="10">
        <f t="shared" si="1"/>
        <v>0.6530935370153067</v>
      </c>
      <c r="AD6" s="10">
        <f t="shared" si="2"/>
        <v>1.649603725598402</v>
      </c>
      <c r="AE6" s="10">
        <f t="shared" si="3"/>
        <v>0.32108482478044792</v>
      </c>
      <c r="AF6" s="10">
        <f t="shared" si="4"/>
        <v>1.6234650923504168</v>
      </c>
      <c r="AG6" s="10">
        <f t="shared" si="5"/>
        <v>0.19823823607699881</v>
      </c>
      <c r="AH6" s="10">
        <f t="shared" si="6"/>
        <v>1.2643995907300614</v>
      </c>
      <c r="AI6" s="10">
        <f t="shared" si="7"/>
        <v>0.17900925440864157</v>
      </c>
      <c r="AJ6" s="10">
        <f t="shared" si="8"/>
        <v>0.91711101622893954</v>
      </c>
      <c r="AK6" s="10">
        <f t="shared" si="9"/>
        <v>0.21868245987194249</v>
      </c>
      <c r="AL6" s="10">
        <f t="shared" si="10"/>
        <v>0.67090133803199714</v>
      </c>
      <c r="AM6" s="10">
        <f t="shared" si="11"/>
        <v>0.32437594969123462</v>
      </c>
      <c r="AN6" s="10">
        <f t="shared" si="12"/>
        <v>0.52601057834255149</v>
      </c>
      <c r="AO6" s="10">
        <f t="shared" si="13"/>
        <v>0.53025055722510694</v>
      </c>
      <c r="AP6" s="10">
        <f t="shared" si="14"/>
        <v>0.47901378102603825</v>
      </c>
      <c r="AQ6" s="10">
        <f t="shared" si="15"/>
        <v>0.86069897027684161</v>
      </c>
      <c r="AR6" s="10">
        <f t="shared" si="16"/>
        <v>0.56670959430899748</v>
      </c>
      <c r="AS6" s="10">
        <f t="shared" si="17"/>
        <v>1.1565499628133962</v>
      </c>
      <c r="AT6" s="10">
        <f t="shared" si="18"/>
        <v>0.93594739784803715</v>
      </c>
    </row>
    <row r="7" spans="2:46" ht="15" thickBot="1" x14ac:dyDescent="0.4">
      <c r="B7" s="11" t="s">
        <v>48</v>
      </c>
      <c r="C7" s="13">
        <v>1</v>
      </c>
      <c r="D7" s="11" t="s">
        <v>49</v>
      </c>
      <c r="E7" s="13">
        <v>1</v>
      </c>
      <c r="Z7" s="34">
        <v>4</v>
      </c>
      <c r="AA7" s="34">
        <f t="shared" si="19"/>
        <v>0.96933260746578154</v>
      </c>
      <c r="AB7" s="34">
        <f t="shared" si="20"/>
        <v>1.2131688300342187</v>
      </c>
      <c r="AC7" s="10">
        <f t="shared" si="1"/>
        <v>0.61066833753436867</v>
      </c>
      <c r="AD7" s="10">
        <f t="shared" si="2"/>
        <v>1.6748580925009504</v>
      </c>
      <c r="AE7" s="10">
        <f t="shared" si="3"/>
        <v>0.30106630678704199</v>
      </c>
      <c r="AF7" s="10">
        <f t="shared" si="4"/>
        <v>1.5944188382043465</v>
      </c>
      <c r="AG7" s="10">
        <f t="shared" si="5"/>
        <v>0.19299682522841805</v>
      </c>
      <c r="AH7" s="10">
        <f t="shared" si="6"/>
        <v>1.2262448456498389</v>
      </c>
      <c r="AI7" s="10">
        <f t="shared" si="7"/>
        <v>0.18049304392699633</v>
      </c>
      <c r="AJ7" s="10">
        <f t="shared" si="8"/>
        <v>0.88767260134000192</v>
      </c>
      <c r="AK7" s="10">
        <f t="shared" si="9"/>
        <v>0.22587927036591529</v>
      </c>
      <c r="AL7" s="10">
        <f t="shared" si="10"/>
        <v>0.65202770662361875</v>
      </c>
      <c r="AM7" s="10">
        <f t="shared" si="11"/>
        <v>0.33975102657060807</v>
      </c>
      <c r="AN7" s="10">
        <f t="shared" si="12"/>
        <v>0.51677256751517398</v>
      </c>
      <c r="AO7" s="10">
        <f t="shared" si="13"/>
        <v>0.55787588051686143</v>
      </c>
      <c r="AP7" s="10">
        <f t="shared" si="14"/>
        <v>0.48046282440549254</v>
      </c>
      <c r="AQ7" s="10">
        <f t="shared" si="15"/>
        <v>0.89799223087774971</v>
      </c>
      <c r="AR7" s="10">
        <f t="shared" si="16"/>
        <v>0.58715075102032366</v>
      </c>
      <c r="AS7" s="10">
        <f t="shared" si="17"/>
        <v>1.1639579662770918</v>
      </c>
      <c r="AT7" s="10">
        <f t="shared" si="18"/>
        <v>0.99739702077327952</v>
      </c>
    </row>
    <row r="8" spans="2:46" x14ac:dyDescent="0.35">
      <c r="Z8" s="34">
        <v>5</v>
      </c>
      <c r="AA8" s="34">
        <f t="shared" si="19"/>
        <v>0.94866945768103172</v>
      </c>
      <c r="AB8" s="34">
        <f t="shared" si="20"/>
        <v>1.2701067990638357</v>
      </c>
      <c r="AC8" s="10">
        <f t="shared" si="1"/>
        <v>0.56945689059245164</v>
      </c>
      <c r="AD8" s="10">
        <f t="shared" si="2"/>
        <v>1.6933934685712568</v>
      </c>
      <c r="AE8" s="10">
        <f t="shared" si="3"/>
        <v>0.2831703583567593</v>
      </c>
      <c r="AF8" s="10">
        <f t="shared" si="4"/>
        <v>1.562700475403116</v>
      </c>
      <c r="AG8" s="10">
        <f t="shared" si="5"/>
        <v>0.1886303715349468</v>
      </c>
      <c r="AH8" s="10">
        <f t="shared" si="6"/>
        <v>1.1885987395836599</v>
      </c>
      <c r="AI8" s="10">
        <f t="shared" si="7"/>
        <v>0.18252047533705076</v>
      </c>
      <c r="AJ8" s="10">
        <f t="shared" si="8"/>
        <v>0.85931084425564697</v>
      </c>
      <c r="AK8" s="10">
        <f t="shared" si="9"/>
        <v>0.23373924313945643</v>
      </c>
      <c r="AL8" s="10">
        <f t="shared" si="10"/>
        <v>0.6341542755554882</v>
      </c>
      <c r="AM8" s="10">
        <f t="shared" si="11"/>
        <v>0.35616872819598799</v>
      </c>
      <c r="AN8" s="10">
        <f t="shared" si="12"/>
        <v>0.50849134017109621</v>
      </c>
      <c r="AO8" s="10">
        <f t="shared" si="13"/>
        <v>0.5868596064464644</v>
      </c>
      <c r="AP8" s="10">
        <f t="shared" si="14"/>
        <v>0.48324354530730113</v>
      </c>
      <c r="AQ8" s="10">
        <f t="shared" si="15"/>
        <v>0.93506577268849611</v>
      </c>
      <c r="AR8" s="10">
        <f t="shared" si="16"/>
        <v>0.61051889474633614</v>
      </c>
      <c r="AS8" s="10">
        <f t="shared" si="17"/>
        <v>1.1642609421177914</v>
      </c>
      <c r="AT8" s="10">
        <f t="shared" si="18"/>
        <v>1.0636199905216253</v>
      </c>
    </row>
    <row r="9" spans="2:46" x14ac:dyDescent="0.35">
      <c r="B9" t="s">
        <v>39</v>
      </c>
      <c r="Z9" s="34">
        <v>6</v>
      </c>
      <c r="AA9" s="34">
        <f t="shared" si="19"/>
        <v>0.92304525062264697</v>
      </c>
      <c r="AB9" s="34">
        <f t="shared" si="20"/>
        <v>1.327092611937132</v>
      </c>
      <c r="AC9" s="10">
        <f t="shared" si="1"/>
        <v>0.52997112173548144</v>
      </c>
      <c r="AD9" s="10">
        <f t="shared" si="2"/>
        <v>1.7051552530589094</v>
      </c>
      <c r="AE9" s="10">
        <f t="shared" si="3"/>
        <v>0.2672363488300174</v>
      </c>
      <c r="AF9" s="10">
        <f t="shared" si="4"/>
        <v>1.5288164969953779</v>
      </c>
      <c r="AG9" s="10">
        <f t="shared" si="5"/>
        <v>0.18507282650307796</v>
      </c>
      <c r="AH9" s="10">
        <f t="shared" si="6"/>
        <v>1.1515893847898404</v>
      </c>
      <c r="AI9" s="10">
        <f t="shared" si="7"/>
        <v>0.18508834049517356</v>
      </c>
      <c r="AJ9" s="10">
        <f t="shared" si="8"/>
        <v>0.83202948441844693</v>
      </c>
      <c r="AK9" s="10">
        <f t="shared" si="9"/>
        <v>0.24229049341320305</v>
      </c>
      <c r="AL9" s="10">
        <f t="shared" si="10"/>
        <v>0.61726923581791271</v>
      </c>
      <c r="AM9" s="10">
        <f t="shared" si="11"/>
        <v>0.37367472962284554</v>
      </c>
      <c r="AN9" s="10">
        <f t="shared" si="12"/>
        <v>0.50117764455528269</v>
      </c>
      <c r="AO9" s="10">
        <f t="shared" si="13"/>
        <v>0.61718595540942722</v>
      </c>
      <c r="AP9" s="10">
        <f t="shared" si="14"/>
        <v>0.48744097972361977</v>
      </c>
      <c r="AQ9" s="10">
        <f t="shared" si="15"/>
        <v>0.97148481775165485</v>
      </c>
      <c r="AR9" s="10">
        <f t="shared" si="16"/>
        <v>0.63708048221471025</v>
      </c>
      <c r="AS9" s="10">
        <f t="shared" si="17"/>
        <v>1.1568539151075683</v>
      </c>
      <c r="AT9" s="10">
        <f t="shared" si="18"/>
        <v>1.1342721122175463</v>
      </c>
    </row>
    <row r="10" spans="2:46" x14ac:dyDescent="0.35">
      <c r="B10" t="s">
        <v>40</v>
      </c>
      <c r="Z10" s="34">
        <v>7</v>
      </c>
      <c r="AA10" s="34">
        <f t="shared" si="19"/>
        <v>0.89285312242641435</v>
      </c>
      <c r="AB10" s="34">
        <f t="shared" si="20"/>
        <v>1.3832346345987725</v>
      </c>
      <c r="AC10" s="10">
        <f t="shared" si="1"/>
        <v>0.49259992968935173</v>
      </c>
      <c r="AD10" s="10">
        <f t="shared" si="2"/>
        <v>1.7102657946256417</v>
      </c>
      <c r="AE10" s="10">
        <f t="shared" si="3"/>
        <v>0.25310444984420499</v>
      </c>
      <c r="AF10" s="10">
        <f t="shared" si="4"/>
        <v>1.4932312060144231</v>
      </c>
      <c r="AG10" s="10">
        <f t="shared" si="5"/>
        <v>0.18226731891198614</v>
      </c>
      <c r="AH10" s="10">
        <f t="shared" si="6"/>
        <v>1.1153227057917481</v>
      </c>
      <c r="AI10" s="10">
        <f t="shared" si="7"/>
        <v>0.18819727889328441</v>
      </c>
      <c r="AJ10" s="10">
        <f t="shared" si="8"/>
        <v>0.80582790584893105</v>
      </c>
      <c r="AK10" s="10">
        <f t="shared" si="9"/>
        <v>0.25156369598301209</v>
      </c>
      <c r="AL10" s="10">
        <f t="shared" si="10"/>
        <v>0.6013616207985284</v>
      </c>
      <c r="AM10" s="10">
        <f t="shared" si="11"/>
        <v>0.39231446050290913</v>
      </c>
      <c r="AN10" s="10">
        <f t="shared" si="12"/>
        <v>0.49484650440973954</v>
      </c>
      <c r="AO10" s="10">
        <f t="shared" si="13"/>
        <v>0.64882037827272698</v>
      </c>
      <c r="AP10" s="10">
        <f t="shared" si="14"/>
        <v>0.49315310341508173</v>
      </c>
      <c r="AQ10" s="10">
        <f t="shared" si="15"/>
        <v>1.0067418979110709</v>
      </c>
      <c r="AR10" s="10">
        <f t="shared" si="16"/>
        <v>0.66711785971972415</v>
      </c>
      <c r="AS10" s="10">
        <f t="shared" si="17"/>
        <v>1.1413205932367052</v>
      </c>
      <c r="AT10" s="10">
        <f t="shared" si="18"/>
        <v>1.2087772199882889</v>
      </c>
    </row>
    <row r="11" spans="2:46" x14ac:dyDescent="0.35">
      <c r="B11" t="s">
        <v>41</v>
      </c>
      <c r="Z11" s="34">
        <v>8</v>
      </c>
      <c r="AA11" s="34">
        <f t="shared" si="19"/>
        <v>0.8586358984140684</v>
      </c>
      <c r="AB11" s="34">
        <f t="shared" si="20"/>
        <v>1.4375754391238214</v>
      </c>
      <c r="AC11" s="10">
        <f t="shared" si="1"/>
        <v>0.45761224164001757</v>
      </c>
      <c r="AD11" s="10">
        <f t="shared" si="2"/>
        <v>1.7090001859126289</v>
      </c>
      <c r="AE11" s="10">
        <f t="shared" si="3"/>
        <v>0.2406205485397776</v>
      </c>
      <c r="AF11" s="10">
        <f t="shared" si="4"/>
        <v>1.4563639920025497</v>
      </c>
      <c r="AG11" s="10">
        <f t="shared" si="5"/>
        <v>0.18016536287255239</v>
      </c>
      <c r="AH11" s="10">
        <f t="shared" si="6"/>
        <v>1.0798852584327929</v>
      </c>
      <c r="AI11" s="10">
        <f t="shared" si="7"/>
        <v>0.1918515448689086</v>
      </c>
      <c r="AJ11" s="10">
        <f t="shared" si="8"/>
        <v>0.78070197247018869</v>
      </c>
      <c r="AK11" s="10">
        <f t="shared" si="9"/>
        <v>0.26159199038627212</v>
      </c>
      <c r="AL11" s="10">
        <f t="shared" si="10"/>
        <v>0.5864216149536432</v>
      </c>
      <c r="AM11" s="10">
        <f t="shared" si="11"/>
        <v>0.41213236261227432</v>
      </c>
      <c r="AN11" s="10">
        <f t="shared" si="12"/>
        <v>0.48951772313017833</v>
      </c>
      <c r="AO11" s="10">
        <f t="shared" si="13"/>
        <v>0.68170563778958548</v>
      </c>
      <c r="AP11" s="10">
        <f t="shared" si="14"/>
        <v>0.5004922265547419</v>
      </c>
      <c r="AQ11" s="10">
        <f t="shared" si="15"/>
        <v>1.0402545376797174</v>
      </c>
      <c r="AR11" s="10">
        <f t="shared" si="16"/>
        <v>0.70092351675619857</v>
      </c>
      <c r="AS11" s="10">
        <f t="shared" si="17"/>
        <v>1.1174924191795708</v>
      </c>
      <c r="AT11" s="10">
        <f t="shared" si="18"/>
        <v>1.2862985923696795</v>
      </c>
    </row>
    <row r="12" spans="2:46" x14ac:dyDescent="0.35">
      <c r="B12" t="s">
        <v>42</v>
      </c>
      <c r="Z12" s="34">
        <v>9</v>
      </c>
      <c r="AA12" s="34">
        <f t="shared" si="19"/>
        <v>0.8210641003844672</v>
      </c>
      <c r="AB12" s="34">
        <f t="shared" si="20"/>
        <v>1.4891320550386384</v>
      </c>
      <c r="AC12" s="10">
        <f t="shared" si="1"/>
        <v>0.42516752520015083</v>
      </c>
      <c r="AD12" s="10">
        <f t="shared" si="2"/>
        <v>1.7017561172208657</v>
      </c>
      <c r="AE12" s="10">
        <f t="shared" si="3"/>
        <v>0.22963949313083198</v>
      </c>
      <c r="AF12" s="10">
        <f t="shared" si="4"/>
        <v>1.4185889026653455</v>
      </c>
      <c r="AG12" s="10">
        <f t="shared" si="5"/>
        <v>0.17872610721518123</v>
      </c>
      <c r="AH12" s="10">
        <f t="shared" si="6"/>
        <v>1.0453467874557796</v>
      </c>
      <c r="AI12" s="10">
        <f t="shared" si="7"/>
        <v>0.19605881140573847</v>
      </c>
      <c r="AJ12" s="10">
        <f t="shared" si="8"/>
        <v>0.75664476179674012</v>
      </c>
      <c r="AK12" s="10">
        <f t="shared" si="9"/>
        <v>0.27241086967877381</v>
      </c>
      <c r="AL12" s="10">
        <f t="shared" si="10"/>
        <v>0.57244085395208666</v>
      </c>
      <c r="AM12" s="10">
        <f t="shared" si="11"/>
        <v>0.43317098929607961</v>
      </c>
      <c r="AN12" s="10">
        <f t="shared" si="12"/>
        <v>0.48521644655109158</v>
      </c>
      <c r="AO12" s="10">
        <f t="shared" si="13"/>
        <v>0.71575736431732107</v>
      </c>
      <c r="AP12" s="10">
        <f t="shared" si="14"/>
        <v>0.50958645247822776</v>
      </c>
      <c r="AQ12" s="10">
        <f t="shared" si="15"/>
        <v>1.0713661045604832</v>
      </c>
      <c r="AR12" s="10">
        <f t="shared" si="16"/>
        <v>0.7387912278055947</v>
      </c>
      <c r="AS12" s="10">
        <f t="shared" si="17"/>
        <v>1.0854987685200808</v>
      </c>
      <c r="AT12" s="10">
        <f t="shared" si="18"/>
        <v>1.3657265553286426</v>
      </c>
    </row>
    <row r="13" spans="2:46" x14ac:dyDescent="0.35">
      <c r="Z13" s="34">
        <v>10</v>
      </c>
      <c r="AA13" s="34">
        <f t="shared" si="19"/>
        <v>0.78090322331051665</v>
      </c>
      <c r="AB13" s="34">
        <f t="shared" si="20"/>
        <v>1.5369427393991038</v>
      </c>
      <c r="AC13" s="10">
        <f t="shared" si="1"/>
        <v>0.39533113403486464</v>
      </c>
      <c r="AD13" s="10">
        <f t="shared" si="2"/>
        <v>1.6890214550451237</v>
      </c>
      <c r="AE13" s="10">
        <f t="shared" si="3"/>
        <v>0.22002703878700589</v>
      </c>
      <c r="AF13" s="10">
        <f t="shared" si="4"/>
        <v>1.3802358611889876</v>
      </c>
      <c r="AG13" s="10">
        <f t="shared" si="5"/>
        <v>0.17791564173551266</v>
      </c>
      <c r="AH13" s="10">
        <f t="shared" si="6"/>
        <v>1.0117625242841772</v>
      </c>
      <c r="AI13" s="10">
        <f t="shared" si="7"/>
        <v>0.20083000528088765</v>
      </c>
      <c r="AJ13" s="10">
        <f t="shared" si="8"/>
        <v>0.73364721097232777</v>
      </c>
      <c r="AK13" s="10">
        <f t="shared" si="9"/>
        <v>0.28405804556017644</v>
      </c>
      <c r="AL13" s="10">
        <f t="shared" si="10"/>
        <v>0.55941272234095707</v>
      </c>
      <c r="AM13" s="10">
        <f t="shared" si="11"/>
        <v>0.45546991940816112</v>
      </c>
      <c r="AN13" s="10">
        <f t="shared" si="12"/>
        <v>0.48197379304106347</v>
      </c>
      <c r="AO13" s="10">
        <f t="shared" si="13"/>
        <v>0.75085907513729022</v>
      </c>
      <c r="AP13" s="10">
        <f t="shared" si="14"/>
        <v>0.52058115546607941</v>
      </c>
      <c r="AQ13" s="10">
        <f t="shared" si="15"/>
        <v>1.099351127034778</v>
      </c>
      <c r="AR13" s="10">
        <f t="shared" si="16"/>
        <v>0.78100325439706864</v>
      </c>
      <c r="AS13" s="10">
        <f t="shared" si="17"/>
        <v>1.0457991959776476</v>
      </c>
      <c r="AT13" s="10">
        <f t="shared" si="18"/>
        <v>1.4456896769566516</v>
      </c>
    </row>
    <row r="14" spans="2:46" x14ac:dyDescent="0.35">
      <c r="Z14" s="39">
        <v>11</v>
      </c>
      <c r="AA14" s="39">
        <f t="shared" si="19"/>
        <v>0.73897319171752285</v>
      </c>
      <c r="AB14" s="39">
        <f t="shared" si="20"/>
        <v>1.5801159563531941</v>
      </c>
    </row>
    <row r="15" spans="2:46" x14ac:dyDescent="0.35">
      <c r="Z15" s="39">
        <v>12</v>
      </c>
      <c r="AA15" s="39">
        <f t="shared" si="19"/>
        <v>0.69610417773426458</v>
      </c>
      <c r="AB15" s="39">
        <f t="shared" si="20"/>
        <v>1.617876491690545</v>
      </c>
    </row>
    <row r="16" spans="2:46" x14ac:dyDescent="0.35">
      <c r="Z16" s="39">
        <v>13</v>
      </c>
      <c r="AA16" s="39">
        <f t="shared" si="19"/>
        <v>0.6530935370153067</v>
      </c>
      <c r="AB16" s="39">
        <f t="shared" si="20"/>
        <v>1.649603725598402</v>
      </c>
      <c r="AC16" s="1" t="s">
        <v>102</v>
      </c>
    </row>
    <row r="17" spans="26:28" x14ac:dyDescent="0.35">
      <c r="Z17" s="39">
        <v>14</v>
      </c>
      <c r="AA17" s="39">
        <f t="shared" si="19"/>
        <v>0.61066833753436867</v>
      </c>
      <c r="AB17" s="39">
        <f t="shared" si="20"/>
        <v>1.6748580925009504</v>
      </c>
    </row>
    <row r="18" spans="26:28" x14ac:dyDescent="0.35">
      <c r="Z18" s="39">
        <v>15</v>
      </c>
      <c r="AA18" s="39">
        <f t="shared" si="19"/>
        <v>0.56945689059245164</v>
      </c>
      <c r="AB18" s="39">
        <f t="shared" si="20"/>
        <v>1.6933934685712568</v>
      </c>
    </row>
    <row r="19" spans="26:28" x14ac:dyDescent="0.35">
      <c r="Z19" s="39">
        <v>16</v>
      </c>
      <c r="AA19" s="39">
        <f t="shared" si="19"/>
        <v>0.52997112173548144</v>
      </c>
      <c r="AB19" s="39">
        <f t="shared" si="20"/>
        <v>1.7051552530589094</v>
      </c>
    </row>
    <row r="20" spans="26:28" x14ac:dyDescent="0.35">
      <c r="Z20" s="39">
        <v>17</v>
      </c>
      <c r="AA20" s="39">
        <f t="shared" si="19"/>
        <v>0.49259992968935173</v>
      </c>
      <c r="AB20" s="39">
        <f t="shared" si="20"/>
        <v>1.7102657946256417</v>
      </c>
    </row>
    <row r="21" spans="26:28" x14ac:dyDescent="0.35">
      <c r="Z21" s="39">
        <v>18</v>
      </c>
      <c r="AA21" s="39">
        <f t="shared" si="19"/>
        <v>0.45761224164001757</v>
      </c>
      <c r="AB21" s="39">
        <f t="shared" si="20"/>
        <v>1.7090001859126289</v>
      </c>
    </row>
    <row r="22" spans="26:28" x14ac:dyDescent="0.35">
      <c r="Z22" s="39">
        <v>19</v>
      </c>
      <c r="AA22" s="39">
        <f t="shared" si="19"/>
        <v>0.42516752520015083</v>
      </c>
      <c r="AB22" s="39">
        <f t="shared" si="20"/>
        <v>1.7017561172208657</v>
      </c>
    </row>
    <row r="23" spans="26:28" x14ac:dyDescent="0.35">
      <c r="Z23" s="39">
        <v>20</v>
      </c>
      <c r="AA23" s="39">
        <f t="shared" si="19"/>
        <v>0.39533113403486464</v>
      </c>
      <c r="AB23" s="39">
        <f t="shared" si="20"/>
        <v>1.6890214550451237</v>
      </c>
    </row>
    <row r="24" spans="26:28" x14ac:dyDescent="0.35">
      <c r="Z24" s="39">
        <v>21</v>
      </c>
      <c r="AA24" s="39">
        <f t="shared" si="19"/>
        <v>0.3680919707151305</v>
      </c>
      <c r="AB24" s="39">
        <f t="shared" si="20"/>
        <v>1.671342659016088</v>
      </c>
    </row>
    <row r="25" spans="26:28" x14ac:dyDescent="0.35">
      <c r="Z25" s="39">
        <v>22</v>
      </c>
      <c r="AA25" s="39">
        <f t="shared" si="19"/>
        <v>0.34338038647689378</v>
      </c>
      <c r="AB25" s="39">
        <f t="shared" si="20"/>
        <v>1.6492963073750333</v>
      </c>
    </row>
    <row r="26" spans="26:28" x14ac:dyDescent="0.35">
      <c r="Z26" s="39">
        <v>23</v>
      </c>
      <c r="AA26" s="39">
        <f t="shared" si="19"/>
        <v>0.32108482478044792</v>
      </c>
      <c r="AB26" s="39">
        <f t="shared" si="20"/>
        <v>1.6234650923504168</v>
      </c>
    </row>
    <row r="27" spans="26:28" x14ac:dyDescent="0.35">
      <c r="Z27" s="39">
        <v>24</v>
      </c>
      <c r="AA27" s="39">
        <f t="shared" si="19"/>
        <v>0.30106630678704199</v>
      </c>
      <c r="AB27" s="39">
        <f t="shared" si="20"/>
        <v>1.5944188382043465</v>
      </c>
    </row>
    <row r="28" spans="26:28" x14ac:dyDescent="0.35">
      <c r="Z28" s="39">
        <v>25</v>
      </c>
      <c r="AA28" s="39">
        <f t="shared" si="19"/>
        <v>0.2831703583567593</v>
      </c>
      <c r="AB28" s="39">
        <f t="shared" si="20"/>
        <v>1.562700475403116</v>
      </c>
    </row>
    <row r="29" spans="26:28" x14ac:dyDescent="0.35">
      <c r="Z29" s="39">
        <v>26</v>
      </c>
      <c r="AA29" s="39">
        <f t="shared" si="19"/>
        <v>0.2672363488300174</v>
      </c>
      <c r="AB29" s="39">
        <f t="shared" si="20"/>
        <v>1.5288164969953779</v>
      </c>
    </row>
    <row r="30" spans="26:28" x14ac:dyDescent="0.35">
      <c r="Z30" s="39">
        <v>27</v>
      </c>
      <c r="AA30" s="39">
        <f t="shared" si="19"/>
        <v>0.25310444984420499</v>
      </c>
      <c r="AB30" s="39">
        <f t="shared" si="20"/>
        <v>1.4932312060144231</v>
      </c>
    </row>
    <row r="31" spans="26:28" x14ac:dyDescent="0.35">
      <c r="Z31" s="39">
        <v>28</v>
      </c>
      <c r="AA31" s="39">
        <f t="shared" si="19"/>
        <v>0.2406205485397776</v>
      </c>
      <c r="AB31" s="39">
        <f t="shared" si="20"/>
        <v>1.4563639920025497</v>
      </c>
    </row>
    <row r="32" spans="26:28" x14ac:dyDescent="0.35">
      <c r="Z32" s="39">
        <v>29</v>
      </c>
      <c r="AA32" s="39">
        <f t="shared" si="19"/>
        <v>0.22963949313083198</v>
      </c>
      <c r="AB32" s="39">
        <f t="shared" si="20"/>
        <v>1.4185889026653455</v>
      </c>
    </row>
    <row r="33" spans="26:28" x14ac:dyDescent="0.35">
      <c r="Z33" s="39">
        <v>30</v>
      </c>
      <c r="AA33" s="39">
        <f t="shared" si="19"/>
        <v>0.22002703878700589</v>
      </c>
      <c r="AB33" s="39">
        <f t="shared" si="20"/>
        <v>1.3802358611889876</v>
      </c>
    </row>
    <row r="34" spans="26:28" x14ac:dyDescent="0.35">
      <c r="Z34" s="39">
        <v>31</v>
      </c>
      <c r="AA34" s="39">
        <f t="shared" si="19"/>
        <v>0.21166082172920189</v>
      </c>
      <c r="AB34" s="39">
        <f t="shared" si="20"/>
        <v>1.3415929890660427</v>
      </c>
    </row>
    <row r="35" spans="26:28" x14ac:dyDescent="0.35">
      <c r="Z35" s="39">
        <v>32</v>
      </c>
      <c r="AA35" s="39">
        <f t="shared" si="19"/>
        <v>0.20443063645293663</v>
      </c>
      <c r="AB35" s="39">
        <f t="shared" si="20"/>
        <v>1.3029096070619262</v>
      </c>
    </row>
    <row r="36" spans="26:28" x14ac:dyDescent="0.35">
      <c r="Z36" s="39">
        <v>33</v>
      </c>
      <c r="AA36" s="39">
        <f t="shared" si="19"/>
        <v>0.19823823607699881</v>
      </c>
      <c r="AB36" s="39">
        <f t="shared" si="20"/>
        <v>1.2643995907300614</v>
      </c>
    </row>
    <row r="37" spans="26:28" x14ac:dyDescent="0.35">
      <c r="Z37" s="39">
        <v>34</v>
      </c>
      <c r="AA37" s="39">
        <f t="shared" si="19"/>
        <v>0.19299682522841805</v>
      </c>
      <c r="AB37" s="39">
        <f t="shared" si="20"/>
        <v>1.2262448456498389</v>
      </c>
    </row>
    <row r="38" spans="26:28" x14ac:dyDescent="0.35">
      <c r="Z38" s="39">
        <v>35</v>
      </c>
      <c r="AA38" s="39">
        <f t="shared" si="19"/>
        <v>0.1886303715349468</v>
      </c>
      <c r="AB38" s="39">
        <f t="shared" si="20"/>
        <v>1.1885987395836599</v>
      </c>
    </row>
    <row r="39" spans="26:28" x14ac:dyDescent="0.35">
      <c r="Z39" s="39">
        <v>36</v>
      </c>
      <c r="AA39" s="39">
        <f t="shared" si="19"/>
        <v>0.18507282650307796</v>
      </c>
      <c r="AB39" s="39">
        <f t="shared" si="20"/>
        <v>1.1515893847898404</v>
      </c>
    </row>
    <row r="40" spans="26:28" x14ac:dyDescent="0.35">
      <c r="Z40" s="39">
        <v>37</v>
      </c>
      <c r="AA40" s="39">
        <f t="shared" si="19"/>
        <v>0.18226731891198614</v>
      </c>
      <c r="AB40" s="39">
        <f t="shared" si="20"/>
        <v>1.1153227057917481</v>
      </c>
    </row>
    <row r="41" spans="26:28" x14ac:dyDescent="0.35">
      <c r="Z41" s="39">
        <v>38</v>
      </c>
      <c r="AA41" s="39">
        <f t="shared" si="19"/>
        <v>0.18016536287255239</v>
      </c>
      <c r="AB41" s="39">
        <f t="shared" si="20"/>
        <v>1.0798852584327929</v>
      </c>
    </row>
    <row r="42" spans="26:28" x14ac:dyDescent="0.35">
      <c r="Z42" s="39">
        <v>39</v>
      </c>
      <c r="AA42" s="39">
        <f t="shared" si="19"/>
        <v>0.17872610721518123</v>
      </c>
      <c r="AB42" s="39">
        <f t="shared" si="20"/>
        <v>1.0453467874557796</v>
      </c>
    </row>
    <row r="43" spans="26:28" x14ac:dyDescent="0.35">
      <c r="Z43" s="39">
        <v>40</v>
      </c>
      <c r="AA43" s="39">
        <f t="shared" si="19"/>
        <v>0.17791564173551266</v>
      </c>
      <c r="AB43" s="39">
        <f t="shared" si="20"/>
        <v>1.0117625242841772</v>
      </c>
    </row>
    <row r="44" spans="26:28" x14ac:dyDescent="0.35">
      <c r="Z44" s="39">
        <v>41</v>
      </c>
      <c r="AA44" s="39">
        <f t="shared" si="19"/>
        <v>0.17770636802986781</v>
      </c>
      <c r="AB44" s="39">
        <f t="shared" si="20"/>
        <v>0.97917523594916445</v>
      </c>
    </row>
    <row r="45" spans="26:28" x14ac:dyDescent="0.35">
      <c r="Z45" s="39">
        <v>42</v>
      </c>
      <c r="AA45" s="39">
        <f t="shared" si="19"/>
        <v>0.17807643734832312</v>
      </c>
      <c r="AB45" s="39">
        <f t="shared" si="20"/>
        <v>0.94761704163623761</v>
      </c>
    </row>
    <row r="46" spans="26:28" x14ac:dyDescent="0.35">
      <c r="Z46" s="39">
        <v>43</v>
      </c>
      <c r="AA46" s="39">
        <f t="shared" si="19"/>
        <v>0.17900925440864157</v>
      </c>
      <c r="AB46" s="39">
        <f t="shared" si="20"/>
        <v>0.91711101622893954</v>
      </c>
    </row>
    <row r="47" spans="26:28" x14ac:dyDescent="0.35">
      <c r="Z47" s="39">
        <v>44</v>
      </c>
      <c r="AA47" s="39">
        <f t="shared" si="19"/>
        <v>0.18049304392699633</v>
      </c>
      <c r="AB47" s="39">
        <f t="shared" si="20"/>
        <v>0.88767260134000192</v>
      </c>
    </row>
    <row r="48" spans="26:28" x14ac:dyDescent="0.35">
      <c r="Z48" s="39">
        <v>45</v>
      </c>
      <c r="AA48" s="39">
        <f t="shared" si="19"/>
        <v>0.18252047533705076</v>
      </c>
      <c r="AB48" s="39">
        <f t="shared" si="20"/>
        <v>0.85931084425564697</v>
      </c>
    </row>
    <row r="49" spans="26:28" x14ac:dyDescent="0.35">
      <c r="Z49" s="39">
        <v>46</v>
      </c>
      <c r="AA49" s="39">
        <f t="shared" si="19"/>
        <v>0.18508834049517356</v>
      </c>
      <c r="AB49" s="39">
        <f t="shared" si="20"/>
        <v>0.83202948441844693</v>
      </c>
    </row>
    <row r="50" spans="26:28" x14ac:dyDescent="0.35">
      <c r="Z50" s="39">
        <v>47</v>
      </c>
      <c r="AA50" s="39">
        <f t="shared" si="19"/>
        <v>0.18819727889328441</v>
      </c>
      <c r="AB50" s="39">
        <f t="shared" si="20"/>
        <v>0.80582790584893105</v>
      </c>
    </row>
    <row r="51" spans="26:28" x14ac:dyDescent="0.35">
      <c r="Z51" s="39">
        <v>48</v>
      </c>
      <c r="AA51" s="39">
        <f t="shared" si="19"/>
        <v>0.1918515448689086</v>
      </c>
      <c r="AB51" s="39">
        <f t="shared" si="20"/>
        <v>0.78070197247018869</v>
      </c>
    </row>
    <row r="52" spans="26:28" x14ac:dyDescent="0.35">
      <c r="Z52" s="39">
        <v>49</v>
      </c>
      <c r="AA52" s="39">
        <f t="shared" si="19"/>
        <v>0.19605881140573847</v>
      </c>
      <c r="AB52" s="39">
        <f t="shared" si="20"/>
        <v>0.75664476179674012</v>
      </c>
    </row>
    <row r="53" spans="26:28" x14ac:dyDescent="0.35">
      <c r="Z53" s="39">
        <v>50</v>
      </c>
      <c r="AA53" s="39">
        <f t="shared" si="19"/>
        <v>0.20083000528088765</v>
      </c>
      <c r="AB53" s="39">
        <f t="shared" si="20"/>
        <v>0.73364721097232777</v>
      </c>
    </row>
    <row r="54" spans="26:28" x14ac:dyDescent="0.35">
      <c r="Z54" s="39">
        <v>51</v>
      </c>
      <c r="AA54" s="39">
        <f t="shared" si="19"/>
        <v>0.20617916848358833</v>
      </c>
      <c r="AB54" s="39">
        <f t="shared" si="20"/>
        <v>0.7116986877490995</v>
      </c>
    </row>
    <row r="55" spans="26:28" x14ac:dyDescent="0.35">
      <c r="Z55" s="39">
        <v>52</v>
      </c>
      <c r="AA55" s="39">
        <f t="shared" si="19"/>
        <v>0.21212334096685015</v>
      </c>
      <c r="AB55" s="39">
        <f t="shared" si="20"/>
        <v>0.69078749772674153</v>
      </c>
    </row>
    <row r="56" spans="26:28" x14ac:dyDescent="0.35">
      <c r="Z56" s="39">
        <v>53</v>
      </c>
      <c r="AA56" s="39">
        <f t="shared" si="19"/>
        <v>0.21868245987194249</v>
      </c>
      <c r="AB56" s="39">
        <f t="shared" si="20"/>
        <v>0.67090133803199714</v>
      </c>
    </row>
    <row r="57" spans="26:28" x14ac:dyDescent="0.35">
      <c r="Z57" s="39">
        <v>54</v>
      </c>
      <c r="AA57" s="39">
        <f t="shared" si="19"/>
        <v>0.22587927036591529</v>
      </c>
      <c r="AB57" s="39">
        <f t="shared" si="20"/>
        <v>0.65202770662361875</v>
      </c>
    </row>
    <row r="58" spans="26:28" x14ac:dyDescent="0.35">
      <c r="Z58" s="39">
        <v>55</v>
      </c>
      <c r="AA58" s="39">
        <f t="shared" si="19"/>
        <v>0.23373924313945643</v>
      </c>
      <c r="AB58" s="39">
        <f t="shared" si="20"/>
        <v>0.6341542755554882</v>
      </c>
    </row>
    <row r="59" spans="26:28" x14ac:dyDescent="0.35">
      <c r="Z59" s="39">
        <v>56</v>
      </c>
      <c r="AA59" s="39">
        <f t="shared" si="19"/>
        <v>0.24229049341320305</v>
      </c>
      <c r="AB59" s="39">
        <f t="shared" si="20"/>
        <v>0.61726923581791271</v>
      </c>
    </row>
    <row r="60" spans="26:28" x14ac:dyDescent="0.35">
      <c r="Z60" s="39">
        <v>57</v>
      </c>
      <c r="AA60" s="39">
        <f t="shared" si="19"/>
        <v>0.25156369598301209</v>
      </c>
      <c r="AB60" s="39">
        <f t="shared" si="20"/>
        <v>0.6013616207985284</v>
      </c>
    </row>
    <row r="61" spans="26:28" x14ac:dyDescent="0.35">
      <c r="Z61" s="39">
        <v>58</v>
      </c>
      <c r="AA61" s="39">
        <f t="shared" si="19"/>
        <v>0.26159199038627212</v>
      </c>
      <c r="AB61" s="39">
        <f t="shared" si="20"/>
        <v>0.5864216149536432</v>
      </c>
    </row>
    <row r="62" spans="26:28" x14ac:dyDescent="0.35">
      <c r="Z62" s="39">
        <v>59</v>
      </c>
      <c r="AA62" s="39">
        <f t="shared" si="19"/>
        <v>0.27241086967877381</v>
      </c>
      <c r="AB62" s="39">
        <f t="shared" si="20"/>
        <v>0.57244085395208666</v>
      </c>
    </row>
    <row r="63" spans="26:28" x14ac:dyDescent="0.35">
      <c r="Z63" s="39">
        <v>60</v>
      </c>
      <c r="AA63" s="39">
        <f t="shared" si="19"/>
        <v>0.28405804556017644</v>
      </c>
      <c r="AB63" s="39">
        <f t="shared" si="20"/>
        <v>0.55941272234095707</v>
      </c>
    </row>
    <row r="64" spans="26:28" x14ac:dyDescent="0.35">
      <c r="Z64" s="39">
        <v>61</v>
      </c>
      <c r="AA64" s="39">
        <f t="shared" si="19"/>
        <v>0.29657328165922708</v>
      </c>
      <c r="AB64" s="39">
        <f t="shared" si="20"/>
        <v>0.54733265468087622</v>
      </c>
    </row>
    <row r="65" spans="26:28" x14ac:dyDescent="0.35">
      <c r="Z65" s="39">
        <v>62</v>
      </c>
      <c r="AA65" s="39">
        <f t="shared" si="19"/>
        <v>0.30999818566935344</v>
      </c>
      <c r="AB65" s="39">
        <f t="shared" si="20"/>
        <v>0.53619844610262879</v>
      </c>
    </row>
    <row r="66" spans="26:28" x14ac:dyDescent="0.35">
      <c r="Z66" s="39">
        <v>63</v>
      </c>
      <c r="AA66" s="39">
        <f t="shared" si="19"/>
        <v>0.32437594969123462</v>
      </c>
      <c r="AB66" s="39">
        <f t="shared" si="20"/>
        <v>0.52601057834255149</v>
      </c>
    </row>
    <row r="67" spans="26:28" x14ac:dyDescent="0.35">
      <c r="Z67" s="39">
        <v>64</v>
      </c>
      <c r="AA67" s="39">
        <f t="shared" si="19"/>
        <v>0.33975102657060807</v>
      </c>
      <c r="AB67" s="39">
        <f t="shared" si="20"/>
        <v>0.51677256751517398</v>
      </c>
    </row>
    <row r="68" spans="26:28" x14ac:dyDescent="0.35">
      <c r="Z68" s="39">
        <v>65</v>
      </c>
      <c r="AA68" s="39">
        <f t="shared" si="19"/>
        <v>0.35616872819598799</v>
      </c>
      <c r="AB68" s="39">
        <f t="shared" si="20"/>
        <v>0.50849134017109621</v>
      </c>
    </row>
    <row r="69" spans="26:28" x14ac:dyDescent="0.35">
      <c r="Z69" s="39">
        <v>66</v>
      </c>
      <c r="AA69" s="39">
        <f t="shared" ref="AA69:AA103" si="21">MAX(AA68*$C$3+AB68*$D$3*AA68,0)</f>
        <v>0.37367472962284554</v>
      </c>
      <c r="AB69" s="39">
        <f t="shared" ref="AB69:AB103" si="22">MAX(AB68*$C$4+AA68*$D$4*AB68,0)</f>
        <v>0.50117764455528269</v>
      </c>
    </row>
    <row r="70" spans="26:28" x14ac:dyDescent="0.35">
      <c r="Z70" s="39">
        <v>67</v>
      </c>
      <c r="AA70" s="39">
        <f t="shared" si="21"/>
        <v>0.39231446050290913</v>
      </c>
      <c r="AB70" s="39">
        <f t="shared" si="22"/>
        <v>0.49484650440973954</v>
      </c>
    </row>
    <row r="71" spans="26:28" x14ac:dyDescent="0.35">
      <c r="Z71" s="39">
        <v>68</v>
      </c>
      <c r="AA71" s="39">
        <f t="shared" si="21"/>
        <v>0.41213236261227432</v>
      </c>
      <c r="AB71" s="39">
        <f t="shared" si="22"/>
        <v>0.48951772313017833</v>
      </c>
    </row>
    <row r="72" spans="26:28" x14ac:dyDescent="0.35">
      <c r="Z72" s="39">
        <v>69</v>
      </c>
      <c r="AA72" s="39">
        <f t="shared" si="21"/>
        <v>0.43317098929607961</v>
      </c>
      <c r="AB72" s="39">
        <f t="shared" si="22"/>
        <v>0.48521644655109158</v>
      </c>
    </row>
    <row r="73" spans="26:28" x14ac:dyDescent="0.35">
      <c r="Z73" s="39">
        <v>70</v>
      </c>
      <c r="AA73" s="39">
        <f t="shared" si="21"/>
        <v>0.45546991940816112</v>
      </c>
      <c r="AB73" s="39">
        <f t="shared" si="22"/>
        <v>0.48197379304106347</v>
      </c>
    </row>
    <row r="74" spans="26:28" x14ac:dyDescent="0.35">
      <c r="Z74" s="39">
        <v>71</v>
      </c>
      <c r="AA74" s="39">
        <f t="shared" si="21"/>
        <v>0.47906445488165139</v>
      </c>
      <c r="AB74" s="39">
        <f t="shared" si="22"/>
        <v>0.47982755985633618</v>
      </c>
    </row>
    <row r="75" spans="26:28" x14ac:dyDescent="0.35">
      <c r="Z75" s="39">
        <v>72</v>
      </c>
      <c r="AA75" s="39">
        <f t="shared" si="21"/>
        <v>0.50398406752983971</v>
      </c>
      <c r="AB75" s="39">
        <f t="shared" si="22"/>
        <v>0.47882301470349625</v>
      </c>
    </row>
    <row r="76" spans="26:28" x14ac:dyDescent="0.35">
      <c r="Z76" s="39">
        <v>73</v>
      </c>
      <c r="AA76" s="39">
        <f t="shared" si="21"/>
        <v>0.53025055722510694</v>
      </c>
      <c r="AB76" s="39">
        <f t="shared" si="22"/>
        <v>0.47901378102603825</v>
      </c>
    </row>
    <row r="77" spans="26:28" x14ac:dyDescent="0.35">
      <c r="Z77" s="39">
        <v>74</v>
      </c>
      <c r="AA77" s="39">
        <f t="shared" si="21"/>
        <v>0.55787588051686143</v>
      </c>
      <c r="AB77" s="39">
        <f t="shared" si="22"/>
        <v>0.48046282440549254</v>
      </c>
    </row>
    <row r="78" spans="26:28" x14ac:dyDescent="0.35">
      <c r="Z78" s="39">
        <v>75</v>
      </c>
      <c r="AA78" s="39">
        <f t="shared" si="21"/>
        <v>0.5868596064464644</v>
      </c>
      <c r="AB78" s="39">
        <f t="shared" si="22"/>
        <v>0.48324354530730113</v>
      </c>
    </row>
    <row r="79" spans="26:28" x14ac:dyDescent="0.35">
      <c r="Z79" s="39">
        <v>76</v>
      </c>
      <c r="AA79" s="39">
        <f t="shared" si="21"/>
        <v>0.61718595540942722</v>
      </c>
      <c r="AB79" s="39">
        <f t="shared" si="22"/>
        <v>0.48744097972361977</v>
      </c>
    </row>
    <row r="80" spans="26:28" x14ac:dyDescent="0.35">
      <c r="Z80" s="39">
        <v>77</v>
      </c>
      <c r="AA80" s="39">
        <f t="shared" si="21"/>
        <v>0.64882037827272698</v>
      </c>
      <c r="AB80" s="39">
        <f t="shared" si="22"/>
        <v>0.49315310341508173</v>
      </c>
    </row>
    <row r="81" spans="26:28" x14ac:dyDescent="0.35">
      <c r="Z81" s="39">
        <v>78</v>
      </c>
      <c r="AA81" s="39">
        <f t="shared" si="21"/>
        <v>0.68170563778958548</v>
      </c>
      <c r="AB81" s="39">
        <f t="shared" si="22"/>
        <v>0.5004922265547419</v>
      </c>
    </row>
    <row r="82" spans="26:28" x14ac:dyDescent="0.35">
      <c r="Z82" s="39">
        <v>79</v>
      </c>
      <c r="AA82" s="39">
        <f t="shared" si="21"/>
        <v>0.71575736431732107</v>
      </c>
      <c r="AB82" s="39">
        <f t="shared" si="22"/>
        <v>0.50958645247822776</v>
      </c>
    </row>
    <row r="83" spans="26:28" x14ac:dyDescent="0.35">
      <c r="Z83" s="39">
        <v>80</v>
      </c>
      <c r="AA83" s="39">
        <f t="shared" si="21"/>
        <v>0.75085907513729022</v>
      </c>
      <c r="AB83" s="39">
        <f t="shared" si="22"/>
        <v>0.52058115546607941</v>
      </c>
    </row>
    <row r="84" spans="26:28" x14ac:dyDescent="0.35">
      <c r="Z84" s="39">
        <v>81</v>
      </c>
      <c r="AA84" s="39">
        <f t="shared" si="21"/>
        <v>0.78685667415830307</v>
      </c>
      <c r="AB84" s="39">
        <f t="shared" si="22"/>
        <v>0.53364040618549169</v>
      </c>
    </row>
    <row r="85" spans="26:28" x14ac:dyDescent="0.35">
      <c r="Z85" s="39">
        <v>82</v>
      </c>
      <c r="AA85" s="39">
        <f t="shared" si="21"/>
        <v>0.82355249005337328</v>
      </c>
      <c r="AB85" s="39">
        <f t="shared" si="22"/>
        <v>0.54894823739697729</v>
      </c>
    </row>
    <row r="86" spans="26:28" x14ac:dyDescent="0.35">
      <c r="Z86" s="39">
        <v>83</v>
      </c>
      <c r="AA86" s="39">
        <f t="shared" si="21"/>
        <v>0.86069897027684161</v>
      </c>
      <c r="AB86" s="39">
        <f t="shared" si="22"/>
        <v>0.56670959430899748</v>
      </c>
    </row>
    <row r="87" spans="26:28" x14ac:dyDescent="0.35">
      <c r="Z87" s="39">
        <v>84</v>
      </c>
      <c r="AA87" s="39">
        <f t="shared" si="21"/>
        <v>0.89799223087774971</v>
      </c>
      <c r="AB87" s="39">
        <f t="shared" si="22"/>
        <v>0.58715075102032366</v>
      </c>
    </row>
    <row r="88" spans="26:28" x14ac:dyDescent="0.35">
      <c r="Z88" s="39">
        <v>85</v>
      </c>
      <c r="AA88" s="39">
        <f t="shared" si="21"/>
        <v>0.93506577268849611</v>
      </c>
      <c r="AB88" s="39">
        <f t="shared" si="22"/>
        <v>0.61051889474633614</v>
      </c>
    </row>
    <row r="89" spans="26:28" x14ac:dyDescent="0.35">
      <c r="Z89" s="39">
        <v>86</v>
      </c>
      <c r="AA89" s="39">
        <f t="shared" si="21"/>
        <v>0.97148481775165485</v>
      </c>
      <c r="AB89" s="39">
        <f t="shared" si="22"/>
        <v>0.63708048221471025</v>
      </c>
    </row>
    <row r="90" spans="26:28" x14ac:dyDescent="0.35">
      <c r="Z90" s="39">
        <v>87</v>
      </c>
      <c r="AA90" s="39">
        <f t="shared" si="21"/>
        <v>1.0067418979110709</v>
      </c>
      <c r="AB90" s="39">
        <f t="shared" si="22"/>
        <v>0.66711785971972415</v>
      </c>
    </row>
    <row r="91" spans="26:28" x14ac:dyDescent="0.35">
      <c r="Z91" s="39">
        <v>88</v>
      </c>
      <c r="AA91" s="39">
        <f t="shared" si="21"/>
        <v>1.0402545376797174</v>
      </c>
      <c r="AB91" s="39">
        <f t="shared" si="22"/>
        <v>0.70092351675619857</v>
      </c>
    </row>
    <row r="92" spans="26:28" x14ac:dyDescent="0.35">
      <c r="Z92" s="39">
        <v>89</v>
      </c>
      <c r="AA92" s="39">
        <f t="shared" si="21"/>
        <v>1.0713661045604832</v>
      </c>
      <c r="AB92" s="39">
        <f t="shared" si="22"/>
        <v>0.7387912278055947</v>
      </c>
    </row>
    <row r="93" spans="26:28" x14ac:dyDescent="0.35">
      <c r="Z93" s="39">
        <v>90</v>
      </c>
      <c r="AA93" s="39">
        <f t="shared" si="21"/>
        <v>1.099351127034778</v>
      </c>
      <c r="AB93" s="39">
        <f t="shared" si="22"/>
        <v>0.78100325439706864</v>
      </c>
    </row>
    <row r="94" spans="26:28" x14ac:dyDescent="0.35">
      <c r="Z94" s="39">
        <v>91</v>
      </c>
      <c r="AA94" s="39">
        <f t="shared" si="21"/>
        <v>1.1234265589443313</v>
      </c>
      <c r="AB94" s="39">
        <f t="shared" si="22"/>
        <v>0.82781277247113982</v>
      </c>
    </row>
    <row r="95" spans="26:28" x14ac:dyDescent="0.35">
      <c r="Z95" s="39">
        <v>92</v>
      </c>
      <c r="AA95" s="39">
        <f t="shared" si="21"/>
        <v>1.1427705293960226</v>
      </c>
      <c r="AB95" s="39">
        <f t="shared" si="22"/>
        <v>0.87942081929032467</v>
      </c>
    </row>
    <row r="96" spans="26:28" x14ac:dyDescent="0.35">
      <c r="Z96" s="39">
        <v>93</v>
      </c>
      <c r="AA96" s="39">
        <f t="shared" si="21"/>
        <v>1.1565499628133962</v>
      </c>
      <c r="AB96" s="39">
        <f t="shared" si="22"/>
        <v>0.93594739784803715</v>
      </c>
    </row>
    <row r="97" spans="26:28" x14ac:dyDescent="0.35">
      <c r="Z97" s="39">
        <v>94</v>
      </c>
      <c r="AA97" s="39">
        <f t="shared" si="21"/>
        <v>1.1639579662770918</v>
      </c>
      <c r="AB97" s="39">
        <f t="shared" si="22"/>
        <v>0.99739702077327952</v>
      </c>
    </row>
    <row r="98" spans="26:28" x14ac:dyDescent="0.35">
      <c r="Z98" s="39">
        <v>95</v>
      </c>
      <c r="AA98" s="39">
        <f t="shared" si="21"/>
        <v>1.1642609421177914</v>
      </c>
      <c r="AB98" s="39">
        <f t="shared" si="22"/>
        <v>1.0636199905216253</v>
      </c>
    </row>
    <row r="99" spans="26:28" x14ac:dyDescent="0.35">
      <c r="Z99" s="39">
        <v>96</v>
      </c>
      <c r="AA99" s="39">
        <f t="shared" si="21"/>
        <v>1.1568539151075683</v>
      </c>
      <c r="AB99" s="39">
        <f t="shared" si="22"/>
        <v>1.1342721122175463</v>
      </c>
    </row>
    <row r="100" spans="26:28" x14ac:dyDescent="0.35">
      <c r="Z100" s="39">
        <v>97</v>
      </c>
      <c r="AA100" s="39">
        <f t="shared" si="21"/>
        <v>1.1413205932367052</v>
      </c>
      <c r="AB100" s="39">
        <f t="shared" si="22"/>
        <v>1.2087772199882889</v>
      </c>
    </row>
    <row r="101" spans="26:28" x14ac:dyDescent="0.35">
      <c r="Z101" s="39">
        <v>98</v>
      </c>
      <c r="AA101" s="39">
        <f t="shared" si="21"/>
        <v>1.1174924191795708</v>
      </c>
      <c r="AB101" s="39">
        <f t="shared" si="22"/>
        <v>1.2862985923696795</v>
      </c>
    </row>
    <row r="102" spans="26:28" x14ac:dyDescent="0.35">
      <c r="Z102" s="39">
        <v>99</v>
      </c>
      <c r="AA102" s="39">
        <f t="shared" si="21"/>
        <v>1.0854987685200808</v>
      </c>
      <c r="AB102" s="39">
        <f t="shared" si="22"/>
        <v>1.3657265553286426</v>
      </c>
    </row>
    <row r="103" spans="26:28" x14ac:dyDescent="0.35">
      <c r="Z103" s="39">
        <v>100</v>
      </c>
      <c r="AA103" s="39">
        <f t="shared" si="21"/>
        <v>1.0457991959776476</v>
      </c>
      <c r="AB103" s="39">
        <f t="shared" si="22"/>
        <v>1.4456896769566516</v>
      </c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C5AE3-9073-4551-A3D3-384675AD97CD}">
  <dimension ref="B1:AT103"/>
  <sheetViews>
    <sheetView workbookViewId="0">
      <selection activeCell="Q20" sqref="Q20"/>
    </sheetView>
  </sheetViews>
  <sheetFormatPr defaultRowHeight="14.5" x14ac:dyDescent="0.35"/>
  <cols>
    <col min="2" max="5" width="4.6328125" customWidth="1"/>
    <col min="28" max="28" width="9.81640625" bestFit="1" customWidth="1"/>
  </cols>
  <sheetData>
    <row r="1" spans="2:46" x14ac:dyDescent="0.35">
      <c r="AA1" t="s">
        <v>61</v>
      </c>
      <c r="AB1" t="s">
        <v>43</v>
      </c>
    </row>
    <row r="2" spans="2:46" ht="15" thickBot="1" x14ac:dyDescent="0.4">
      <c r="AA2" t="s">
        <v>62</v>
      </c>
      <c r="AB2" t="s">
        <v>63</v>
      </c>
      <c r="AC2" t="s">
        <v>64</v>
      </c>
      <c r="AD2" t="s">
        <v>65</v>
      </c>
      <c r="AE2" t="s">
        <v>66</v>
      </c>
      <c r="AF2" t="s">
        <v>67</v>
      </c>
      <c r="AG2" t="s">
        <v>68</v>
      </c>
      <c r="AH2" t="s">
        <v>69</v>
      </c>
      <c r="AI2" t="s">
        <v>70</v>
      </c>
      <c r="AJ2" t="s">
        <v>71</v>
      </c>
      <c r="AK2" t="s">
        <v>72</v>
      </c>
      <c r="AL2" t="s">
        <v>73</v>
      </c>
      <c r="AM2" t="s">
        <v>74</v>
      </c>
      <c r="AN2" t="s">
        <v>75</v>
      </c>
      <c r="AO2" t="s">
        <v>76</v>
      </c>
      <c r="AP2" t="s">
        <v>77</v>
      </c>
      <c r="AQ2" t="s">
        <v>78</v>
      </c>
      <c r="AR2" t="s">
        <v>79</v>
      </c>
      <c r="AS2" t="s">
        <v>80</v>
      </c>
      <c r="AT2" t="s">
        <v>81</v>
      </c>
    </row>
    <row r="3" spans="2:46" ht="15" thickBot="1" x14ac:dyDescent="0.4">
      <c r="B3" s="2" t="s">
        <v>89</v>
      </c>
      <c r="C3" s="6">
        <v>1.1000000000000001</v>
      </c>
      <c r="D3" s="8">
        <v>-0.1</v>
      </c>
      <c r="E3" s="3" t="s">
        <v>92</v>
      </c>
      <c r="Z3">
        <v>0</v>
      </c>
      <c r="AA3">
        <f>$C$9</f>
        <v>1</v>
      </c>
      <c r="AB3">
        <f>$E$9</f>
        <v>1</v>
      </c>
      <c r="AC3">
        <f t="shared" ref="AC3:AT3" si="0">AA13</f>
        <v>0.96948758404983115</v>
      </c>
      <c r="AD3">
        <f t="shared" si="0"/>
        <v>0.83094480494396494</v>
      </c>
      <c r="AE3">
        <f t="shared" si="0"/>
        <v>1.0840184328854088</v>
      </c>
      <c r="AF3">
        <f t="shared" si="0"/>
        <v>0.78564825946636785</v>
      </c>
      <c r="AG3">
        <f t="shared" si="0"/>
        <v>1.1144481197086811</v>
      </c>
      <c r="AH3">
        <f t="shared" si="0"/>
        <v>1.0098880796232494</v>
      </c>
      <c r="AI3">
        <f t="shared" si="0"/>
        <v>0.94390676499977788</v>
      </c>
      <c r="AJ3">
        <f t="shared" si="0"/>
        <v>1.0286552690973851</v>
      </c>
      <c r="AK3">
        <f>AI13</f>
        <v>0.95223617479181533</v>
      </c>
      <c r="AL3">
        <f t="shared" si="0"/>
        <v>0.73673027488676979</v>
      </c>
      <c r="AM3">
        <f t="shared" si="0"/>
        <v>1.1547984532249655</v>
      </c>
      <c r="AN3">
        <f t="shared" si="0"/>
        <v>0.7485732362930746</v>
      </c>
      <c r="AO3">
        <f t="shared" si="0"/>
        <v>1.1293841483306157</v>
      </c>
      <c r="AP3">
        <f t="shared" si="0"/>
        <v>1.1672376289183339</v>
      </c>
      <c r="AQ3">
        <f t="shared" si="0"/>
        <v>0.84782964542568529</v>
      </c>
      <c r="AR3">
        <f t="shared" si="0"/>
        <v>1.0099432148100485</v>
      </c>
      <c r="AS3">
        <f t="shared" si="0"/>
        <v>0.94763048140980799</v>
      </c>
      <c r="AT3">
        <f t="shared" si="0"/>
        <v>0.59142054111392395</v>
      </c>
    </row>
    <row r="4" spans="2:46" ht="15" thickBot="1" x14ac:dyDescent="0.4">
      <c r="B4" s="4" t="s">
        <v>90</v>
      </c>
      <c r="C4" s="7">
        <v>0.7</v>
      </c>
      <c r="D4" s="9">
        <v>0.3</v>
      </c>
      <c r="E4" s="5" t="s">
        <v>91</v>
      </c>
      <c r="Z4">
        <v>1</v>
      </c>
      <c r="AA4">
        <f>MAX(AA3*$C$3+AB3*$D$3*AA3-$C$6*AA3,0)</f>
        <v>0.99</v>
      </c>
      <c r="AB4">
        <f>MAX(AB3*$C$4+AA3*$D$4*AB3-$E$6*AB3,0)</f>
        <v>0.99</v>
      </c>
      <c r="AC4">
        <f t="shared" ref="AC4:AC13" si="1">MAX(AC3*$C$3+AD3*$D$3*AC3-$C$6*AC3,0)</f>
        <v>0.97618239947192786</v>
      </c>
      <c r="AD4">
        <f t="shared" ref="AD4:AD13" si="2">MAX(AD3*$C$4+AC3*$D$4*AD3-$E$6*AD3,0)</f>
        <v>0.81502911683850066</v>
      </c>
      <c r="AE4">
        <f t="shared" ref="AE4:AE13" si="3">MAX(AE3*$C$3+AF3*$D$3*AE3-$C$6*AE3,0)</f>
        <v>1.0964143723425075</v>
      </c>
      <c r="AF4">
        <f t="shared" ref="AF4:AF13" si="4">MAX(AF3*$C$4+AE3*$D$4*AF3-$E$6*AF3,0)</f>
        <v>0.79759445753955815</v>
      </c>
      <c r="AG4">
        <f t="shared" ref="AG4:AG13" si="5">MAX(AG3*$C$3+AH3*$D$3*AG3-$C$6*AG3,0)</f>
        <v>1.1022016633372282</v>
      </c>
      <c r="AH4">
        <f t="shared" ref="AH4:AH13" si="6">MAX(AH3*$C$4+AG3*$D$4*AH3-$E$6*AH3,0)</f>
        <v>1.0344631363757442</v>
      </c>
      <c r="AI4">
        <f t="shared" ref="AI4:AI13" si="7">MAX(AI3*$C$3+AJ3*$D$3*AI3-$C$6*AI3,0)</f>
        <v>0.93176290711438903</v>
      </c>
      <c r="AJ4">
        <f t="shared" ref="AJ4:AJ13" si="8">MAX(AJ3*$C$4+AI3*$D$4*AJ3-$E$6*AJ3,0)</f>
        <v>1.0010585358833024</v>
      </c>
      <c r="AK4">
        <f t="shared" ref="AK4:AK13" si="9">MAX(AK3*$C$3+AL3*$D$3*AK3-$C$6*AK3,0)</f>
        <v>0.96778330864192874</v>
      </c>
      <c r="AL4">
        <f t="shared" ref="AL4:AL13" si="10">MAX(AL3*$C$4+AK3*$D$4*AL3-$E$6*AL3,0)</f>
        <v>0.71880625531532127</v>
      </c>
      <c r="AM4">
        <f t="shared" ref="AM4:AM13" si="11">MAX(AM3*$C$3+AN3*$D$3*AM3-$C$6*AM3,0)</f>
        <v>1.1722851924755275</v>
      </c>
      <c r="AN4">
        <f t="shared" ref="AN4:AN13" si="12">MAX(AN3*$C$4+AM3*$D$4*AN3-$E$6*AN3,0)</f>
        <v>0.77585089766127635</v>
      </c>
      <c r="AO4">
        <f t="shared" ref="AO4:AO13" si="13">MAX(AO3*$C$3+AP3*$D$3*AO3-$C$6*AO3,0)</f>
        <v>1.0992027541368332</v>
      </c>
      <c r="AP4">
        <f t="shared" ref="AP4:AP13" si="14">MAX(AP3*$C$4+AO3*$D$4*AP3-$E$6*AP3,0)</f>
        <v>1.2008718665842644</v>
      </c>
      <c r="AQ4">
        <f t="shared" ref="AQ4:AQ13" si="15">MAX(AQ3*$C$3+AR3*$D$3*AQ3-$C$6*AQ3,0)</f>
        <v>0.83850833374274902</v>
      </c>
      <c r="AR4">
        <f t="shared" ref="AR4:AR13" si="16">MAX(AR3*$C$4+AQ3*$D$4*AR3-$E$6*AR3,0)</f>
        <v>0.95373875753267745</v>
      </c>
      <c r="AS4">
        <f t="shared" ref="AS4:AS13" si="17">MAX(AS3*$C$3+AT3*$D$3*AS3-$C$6*AS3,0)</f>
        <v>0.97687241152754711</v>
      </c>
      <c r="AT4">
        <f t="shared" ref="AT4:AT13" si="18">MAX(AT3*$C$4+AS3*$D$4*AT3-$E$6*AT3,0)</f>
        <v>0.5762146129960386</v>
      </c>
    </row>
    <row r="5" spans="2:46" ht="15" thickBot="1" x14ac:dyDescent="0.4">
      <c r="B5" s="35" t="s">
        <v>95</v>
      </c>
      <c r="C5" s="36"/>
      <c r="D5" s="37"/>
      <c r="E5" s="38"/>
      <c r="Z5">
        <v>2</v>
      </c>
      <c r="AA5">
        <f>MAX(AA4*$C$3+AB4*$D$3*AA4-$C$6*AA4,0)</f>
        <v>0.98108999999999991</v>
      </c>
      <c r="AB5">
        <f t="shared" ref="AB5:AB68" si="19">MAX(AB4*$C$4+AA4*$D$4*AB4-$E$6*AB4,0)</f>
        <v>0.97712999999999983</v>
      </c>
      <c r="AC5">
        <f t="shared" si="1"/>
        <v>0.98447710753291195</v>
      </c>
      <c r="AD5">
        <f t="shared" si="2"/>
        <v>0.8010552142930335</v>
      </c>
      <c r="AE5">
        <f t="shared" si="3"/>
        <v>1.1076422631986236</v>
      </c>
      <c r="AF5">
        <f t="shared" si="4"/>
        <v>0.81268838366642415</v>
      </c>
      <c r="AG5">
        <f t="shared" si="5"/>
        <v>1.0873811140801397</v>
      </c>
      <c r="AH5">
        <f t="shared" si="6"/>
        <v>1.0558356609715809</v>
      </c>
      <c r="AI5">
        <f t="shared" si="7"/>
        <v>0.92234664759605411</v>
      </c>
      <c r="AJ5">
        <f t="shared" si="8"/>
        <v>0.97055515323536856</v>
      </c>
      <c r="AK5">
        <f t="shared" si="9"/>
        <v>0.98531893681554472</v>
      </c>
      <c r="AL5">
        <f t="shared" si="10"/>
        <v>0.70467092498004458</v>
      </c>
      <c r="AM5">
        <f t="shared" si="11"/>
        <v>1.1868390079086091</v>
      </c>
      <c r="AN5">
        <f t="shared" si="12"/>
        <v>0.80819267505542869</v>
      </c>
      <c r="AO5">
        <f t="shared" si="13"/>
        <v>1.066130835697662</v>
      </c>
      <c r="AP5">
        <f t="shared" si="14"/>
        <v>1.2246020868776013</v>
      </c>
      <c r="AQ5">
        <f t="shared" si="15"/>
        <v>0.83400229413913607</v>
      </c>
      <c r="AR5">
        <f t="shared" si="16"/>
        <v>0.89799511161892898</v>
      </c>
      <c r="AS5">
        <f t="shared" si="17"/>
        <v>1.008502112709541</v>
      </c>
      <c r="AT5">
        <f t="shared" si="18"/>
        <v>0.56645453053372241</v>
      </c>
    </row>
    <row r="6" spans="2:46" ht="15" thickBot="1" x14ac:dyDescent="0.4">
      <c r="B6" s="8" t="s">
        <v>93</v>
      </c>
      <c r="C6" s="6">
        <v>0.01</v>
      </c>
      <c r="D6" s="9" t="s">
        <v>94</v>
      </c>
      <c r="E6" s="7">
        <v>0.01</v>
      </c>
      <c r="Z6">
        <v>3</v>
      </c>
      <c r="AA6">
        <f t="shared" ref="AA6:AA68" si="20">MAX(AA5*$C$3+AB5*$D$3*AA5-$C$6*AA5,0)</f>
        <v>0.97352285283000006</v>
      </c>
      <c r="AB6">
        <f t="shared" si="19"/>
        <v>0.96181544150999965</v>
      </c>
      <c r="AC6">
        <f t="shared" si="1"/>
        <v>0.99421799517673781</v>
      </c>
      <c r="AD6">
        <f t="shared" si="2"/>
        <v>0.78931425396460186</v>
      </c>
      <c r="AE6">
        <f t="shared" si="3"/>
        <v>1.117313266830549</v>
      </c>
      <c r="AF6">
        <f t="shared" si="4"/>
        <v>0.83080538489768541</v>
      </c>
      <c r="AG6">
        <f t="shared" si="5"/>
        <v>1.0704358386160706</v>
      </c>
      <c r="AH6">
        <f t="shared" si="6"/>
        <v>1.0729553332642363</v>
      </c>
      <c r="AI6">
        <f t="shared" si="7"/>
        <v>0.9158390166903273</v>
      </c>
      <c r="AJ6">
        <f t="shared" si="8"/>
        <v>0.93823954330051929</v>
      </c>
      <c r="AK6">
        <f t="shared" si="9"/>
        <v>1.0045650804683275</v>
      </c>
      <c r="AL6">
        <f t="shared" si="10"/>
        <v>0.69452062021807992</v>
      </c>
      <c r="AM6">
        <f t="shared" si="11"/>
        <v>1.1977350593542051</v>
      </c>
      <c r="AN6">
        <f t="shared" si="12"/>
        <v>0.84541132358678273</v>
      </c>
      <c r="AO6">
        <f t="shared" si="13"/>
        <v>1.0315240062824598</v>
      </c>
      <c r="AP6">
        <f t="shared" si="14"/>
        <v>1.2366512538295202</v>
      </c>
      <c r="AQ6">
        <f t="shared" si="15"/>
        <v>0.8341695022900667</v>
      </c>
      <c r="AR6">
        <f t="shared" si="16"/>
        <v>0.84429562198183572</v>
      </c>
      <c r="AS6">
        <f t="shared" si="17"/>
        <v>1.0421402437736849</v>
      </c>
      <c r="AT6">
        <f t="shared" si="18"/>
        <v>0.56223480330741349</v>
      </c>
    </row>
    <row r="7" spans="2:46" ht="15" thickBot="1" x14ac:dyDescent="0.4">
      <c r="Z7">
        <v>4</v>
      </c>
      <c r="AA7">
        <f t="shared" si="20"/>
        <v>0.96750497833322402</v>
      </c>
      <c r="AB7">
        <f t="shared" si="19"/>
        <v>0.94455744839632805</v>
      </c>
      <c r="AC7">
        <f t="shared" si="1"/>
        <v>1.0052225712285334</v>
      </c>
      <c r="AD7">
        <f t="shared" si="2"/>
        <v>0.78005196577790792</v>
      </c>
      <c r="AE7">
        <f t="shared" si="3"/>
        <v>1.125044472975254</v>
      </c>
      <c r="AF7">
        <f t="shared" si="4"/>
        <v>0.85173667918953622</v>
      </c>
      <c r="AG7">
        <f t="shared" si="5"/>
        <v>1.051922079895488</v>
      </c>
      <c r="AH7">
        <f t="shared" si="6"/>
        <v>1.0848981325404095</v>
      </c>
      <c r="AI7">
        <f t="shared" si="7"/>
        <v>0.91233689011682395</v>
      </c>
      <c r="AJ7">
        <f t="shared" si="8"/>
        <v>0.90516819910425705</v>
      </c>
      <c r="AK7">
        <f t="shared" si="9"/>
        <v>1.0252068214368482</v>
      </c>
      <c r="AL7">
        <f t="shared" si="10"/>
        <v>0.68852657677136164</v>
      </c>
      <c r="AM7">
        <f t="shared" si="11"/>
        <v>1.2042733365125904</v>
      </c>
      <c r="AN7">
        <f t="shared" si="12"/>
        <v>0.88710744782535966</v>
      </c>
      <c r="AO7">
        <f t="shared" si="13"/>
        <v>0.99679762127543592</v>
      </c>
      <c r="AP7">
        <f t="shared" si="14"/>
        <v>1.2359800018597049</v>
      </c>
      <c r="AQ7">
        <f t="shared" si="15"/>
        <v>0.83881619161874565</v>
      </c>
      <c r="AR7">
        <f t="shared" si="16"/>
        <v>0.79384967679974772</v>
      </c>
      <c r="AS7">
        <f t="shared" si="17"/>
        <v>1.0773401142156327</v>
      </c>
      <c r="AT7">
        <f t="shared" si="18"/>
        <v>0.56372026877516657</v>
      </c>
    </row>
    <row r="8" spans="2:46" ht="15" thickBot="1" x14ac:dyDescent="0.4">
      <c r="B8" s="11" t="s">
        <v>36</v>
      </c>
      <c r="C8" s="12"/>
      <c r="D8" s="12"/>
      <c r="E8" s="13"/>
      <c r="Z8">
        <v>5</v>
      </c>
      <c r="AA8">
        <f t="shared" si="20"/>
        <v>0.96319402301869683</v>
      </c>
      <c r="AB8">
        <f t="shared" si="19"/>
        <v>0.92590384948701876</v>
      </c>
      <c r="AC8">
        <f t="shared" si="1"/>
        <v>1.0172800183659876</v>
      </c>
      <c r="AD8">
        <f t="shared" si="2"/>
        <v>0.77347360920609853</v>
      </c>
      <c r="AE8">
        <f t="shared" si="3"/>
        <v>1.1304743112077784</v>
      </c>
      <c r="AF8">
        <f t="shared" si="4"/>
        <v>0.87517080164652539</v>
      </c>
      <c r="AG8">
        <f t="shared" si="5"/>
        <v>1.0324722370804182</v>
      </c>
      <c r="AH8">
        <f t="shared" si="6"/>
        <v>1.0909482014698741</v>
      </c>
      <c r="AI8">
        <f t="shared" si="7"/>
        <v>0.91186537624699571</v>
      </c>
      <c r="AJ8">
        <f t="shared" si="8"/>
        <v>0.87231155932296456</v>
      </c>
      <c r="AK8">
        <f t="shared" si="9"/>
        <v>1.0468872210415083</v>
      </c>
      <c r="AL8">
        <f t="shared" si="10"/>
        <v>0.68684798094620791</v>
      </c>
      <c r="AM8">
        <f t="shared" si="11"/>
        <v>1.2058259521949422</v>
      </c>
      <c r="AN8">
        <f t="shared" si="12"/>
        <v>0.93260009281084244</v>
      </c>
      <c r="AO8">
        <f t="shared" si="13"/>
        <v>0.96330721461044888</v>
      </c>
      <c r="AP8">
        <f t="shared" si="14"/>
        <v>1.2224327790225251</v>
      </c>
      <c r="AQ8">
        <f t="shared" si="15"/>
        <v>0.84772025260333927</v>
      </c>
      <c r="AR8">
        <f t="shared" si="16"/>
        <v>0.74752446577510678</v>
      </c>
      <c r="AS8">
        <f t="shared" si="17"/>
        <v>1.1135688786202493</v>
      </c>
      <c r="AT8">
        <f t="shared" si="18"/>
        <v>0.57116252307923643</v>
      </c>
    </row>
    <row r="9" spans="2:46" ht="15" thickBot="1" x14ac:dyDescent="0.4">
      <c r="B9" s="11" t="s">
        <v>48</v>
      </c>
      <c r="C9" s="13">
        <v>1</v>
      </c>
      <c r="D9" s="11" t="s">
        <v>49</v>
      </c>
      <c r="E9" s="13">
        <v>1</v>
      </c>
      <c r="Z9">
        <v>6</v>
      </c>
      <c r="AA9">
        <f t="shared" si="20"/>
        <v>0.9606989797187897</v>
      </c>
      <c r="AB9">
        <f t="shared" si="19"/>
        <v>0.90642117226081276</v>
      </c>
      <c r="AC9">
        <f t="shared" si="1"/>
        <v>1.0301512952810479</v>
      </c>
      <c r="AD9">
        <f t="shared" si="2"/>
        <v>0.76974856456584395</v>
      </c>
      <c r="AE9">
        <f t="shared" si="3"/>
        <v>1.1332811882984268</v>
      </c>
      <c r="AF9">
        <f t="shared" si="4"/>
        <v>0.90067528589025703</v>
      </c>
      <c r="AG9">
        <f t="shared" si="5"/>
        <v>1.01275736540661</v>
      </c>
      <c r="AH9">
        <f t="shared" si="6"/>
        <v>1.0906663780473511</v>
      </c>
      <c r="AI9">
        <f t="shared" si="7"/>
        <v>0.91439018928456151</v>
      </c>
      <c r="AJ9">
        <f t="shared" si="8"/>
        <v>0.84052418840683707</v>
      </c>
      <c r="AK9">
        <f t="shared" si="9"/>
        <v>1.0692018335301696</v>
      </c>
      <c r="AL9">
        <f t="shared" si="10"/>
        <v>0.68964081906810737</v>
      </c>
      <c r="AM9">
        <f t="shared" si="11"/>
        <v>1.2018949483994146</v>
      </c>
      <c r="AN9">
        <f t="shared" si="12"/>
        <v>0.98086008251869894</v>
      </c>
      <c r="AO9">
        <f t="shared" si="13"/>
        <v>0.93224703238451934</v>
      </c>
      <c r="AP9">
        <f t="shared" si="14"/>
        <v>1.1967521121481519</v>
      </c>
      <c r="AQ9">
        <f t="shared" si="15"/>
        <v>0.86064591244223498</v>
      </c>
      <c r="AR9">
        <f t="shared" si="16"/>
        <v>0.70589937007103865</v>
      </c>
      <c r="AS9">
        <f t="shared" si="17"/>
        <v>1.1501871966625461</v>
      </c>
      <c r="AT9">
        <f t="shared" si="18"/>
        <v>0.58491078402525043</v>
      </c>
    </row>
    <row r="10" spans="2:46" x14ac:dyDescent="0.35">
      <c r="Z10">
        <v>7</v>
      </c>
      <c r="AA10">
        <f t="shared" si="20"/>
        <v>0.9600820983548336</v>
      </c>
      <c r="AB10">
        <f t="shared" si="19"/>
        <v>0.88666997747590237</v>
      </c>
      <c r="AC10">
        <f t="shared" si="1"/>
        <v>1.0435691637735192</v>
      </c>
      <c r="AD10">
        <f t="shared" si="2"/>
        <v>0.76901375379890169</v>
      </c>
      <c r="AE10">
        <f t="shared" si="3"/>
        <v>1.1332046594188117</v>
      </c>
      <c r="AF10">
        <f t="shared" si="4"/>
        <v>0.92768145474369801</v>
      </c>
      <c r="AG10">
        <f t="shared" si="5"/>
        <v>0.9934474875363245</v>
      </c>
      <c r="AH10">
        <f t="shared" si="6"/>
        <v>1.0839339231233136</v>
      </c>
      <c r="AI10">
        <f t="shared" si="7"/>
        <v>0.91982859914661419</v>
      </c>
      <c r="AJ10">
        <f t="shared" si="8"/>
        <v>0.81053181152139164</v>
      </c>
      <c r="AK10">
        <f t="shared" si="9"/>
        <v>1.0916934757253982</v>
      </c>
      <c r="AL10">
        <f t="shared" si="10"/>
        <v>0.69706173362445456</v>
      </c>
      <c r="AM10">
        <f t="shared" si="11"/>
        <v>1.1921764159287762</v>
      </c>
      <c r="AN10">
        <f t="shared" si="12"/>
        <v>1.0304606904176594</v>
      </c>
      <c r="AO10">
        <f t="shared" si="13"/>
        <v>0.90458240479412433</v>
      </c>
      <c r="AP10">
        <f t="shared" si="14"/>
        <v>1.1604595388972307</v>
      </c>
      <c r="AQ10">
        <f t="shared" si="15"/>
        <v>0.8773511038173174</v>
      </c>
      <c r="AR10">
        <f t="shared" si="16"/>
        <v>0.66932938758317295</v>
      </c>
      <c r="AS10">
        <f t="shared" si="17"/>
        <v>1.1864283548646057</v>
      </c>
      <c r="AT10">
        <f t="shared" si="18"/>
        <v>0.60541550947013123</v>
      </c>
    </row>
    <row r="11" spans="2:46" x14ac:dyDescent="0.35">
      <c r="B11" t="s">
        <v>39</v>
      </c>
      <c r="Z11">
        <v>8</v>
      </c>
      <c r="AA11">
        <f t="shared" si="20"/>
        <v>0.96136188995443894</v>
      </c>
      <c r="AB11">
        <f t="shared" si="19"/>
        <v>0.86718507621536178</v>
      </c>
      <c r="AC11">
        <f t="shared" si="1"/>
        <v>1.0572384845149105</v>
      </c>
      <c r="AD11">
        <f t="shared" si="2"/>
        <v>0.77137520211591859</v>
      </c>
      <c r="AE11">
        <f t="shared" si="3"/>
        <v>1.1300677840693065</v>
      </c>
      <c r="AF11">
        <f t="shared" si="4"/>
        <v>0.95547608786474558</v>
      </c>
      <c r="AG11">
        <f t="shared" si="5"/>
        <v>0.97517461815636919</v>
      </c>
      <c r="AH11">
        <f t="shared" si="6"/>
        <v>1.0709638367297605</v>
      </c>
      <c r="AI11">
        <f t="shared" si="7"/>
        <v>0.9280581389942606</v>
      </c>
      <c r="AJ11">
        <f t="shared" si="8"/>
        <v>0.78293205217640693</v>
      </c>
      <c r="AK11">
        <f t="shared" si="9"/>
        <v>1.1138481138631189</v>
      </c>
      <c r="AL11">
        <f t="shared" si="10"/>
        <v>0.70926592023356927</v>
      </c>
      <c r="AM11">
        <f t="shared" si="11"/>
        <v>1.1766232000966044</v>
      </c>
      <c r="AN11">
        <f t="shared" si="12"/>
        <v>1.0795651561854702</v>
      </c>
      <c r="AO11">
        <f t="shared" si="13"/>
        <v>0.88102169318940182</v>
      </c>
      <c r="AP11">
        <f t="shared" si="14"/>
        <v>1.1156364659476705</v>
      </c>
      <c r="AQ11">
        <f t="shared" si="15"/>
        <v>0.89758901545952952</v>
      </c>
      <c r="AR11">
        <f t="shared" si="16"/>
        <v>0.63800834053642907</v>
      </c>
      <c r="AS11">
        <f t="shared" si="17"/>
        <v>1.2213786941114038</v>
      </c>
      <c r="AT11">
        <f t="shared" si="18"/>
        <v>0.63322133960743998</v>
      </c>
    </row>
    <row r="12" spans="2:46" x14ac:dyDescent="0.35">
      <c r="B12" t="s">
        <v>40</v>
      </c>
      <c r="Z12">
        <v>9</v>
      </c>
      <c r="AA12">
        <f t="shared" si="20"/>
        <v>0.96451659166927006</v>
      </c>
      <c r="AB12">
        <f t="shared" si="19"/>
        <v>0.84846130773180495</v>
      </c>
      <c r="AC12">
        <f t="shared" si="1"/>
        <v>1.0708371931535108</v>
      </c>
      <c r="AD12">
        <f t="shared" si="2"/>
        <v>0.77690715436320867</v>
      </c>
      <c r="AE12">
        <f t="shared" si="3"/>
        <v>1.1237986101010922</v>
      </c>
      <c r="AF12">
        <f t="shared" si="4"/>
        <v>0.98320432423003123</v>
      </c>
      <c r="AG12">
        <f t="shared" si="5"/>
        <v>0.95850265873621998</v>
      </c>
      <c r="AH12">
        <f t="shared" si="6"/>
        <v>1.052278072506202</v>
      </c>
      <c r="AI12">
        <f t="shared" si="7"/>
        <v>0.93892272517356479</v>
      </c>
      <c r="AJ12">
        <f t="shared" si="8"/>
        <v>0.75820505499225876</v>
      </c>
      <c r="AK12">
        <f t="shared" si="9"/>
        <v>1.1350929933628446</v>
      </c>
      <c r="AL12">
        <f t="shared" si="10"/>
        <v>0.72639783720502793</v>
      </c>
      <c r="AM12">
        <f t="shared" si="11"/>
        <v>1.155495147226925</v>
      </c>
      <c r="AN12">
        <f t="shared" si="12"/>
        <v>1.1259723804030959</v>
      </c>
      <c r="AO12">
        <f t="shared" si="13"/>
        <v>0.86202365275514237</v>
      </c>
      <c r="AP12">
        <f t="shared" si="14"/>
        <v>1.0646591399678096</v>
      </c>
      <c r="AQ12">
        <f t="shared" si="15"/>
        <v>0.92110509902718107</v>
      </c>
      <c r="AR12">
        <f t="shared" si="16"/>
        <v>0.61202653844125454</v>
      </c>
      <c r="AS12">
        <f t="shared" si="17"/>
        <v>1.2539624712961093</v>
      </c>
      <c r="AT12">
        <f t="shared" si="18"/>
        <v>0.66894364018509622</v>
      </c>
    </row>
    <row r="13" spans="2:46" x14ac:dyDescent="0.35">
      <c r="B13" t="s">
        <v>41</v>
      </c>
      <c r="Z13">
        <v>10</v>
      </c>
      <c r="AA13">
        <f t="shared" si="20"/>
        <v>0.96948758404983115</v>
      </c>
      <c r="AB13">
        <f t="shared" si="19"/>
        <v>0.83094480494396494</v>
      </c>
      <c r="AC13">
        <f t="shared" si="1"/>
        <v>1.0840184328854088</v>
      </c>
      <c r="AD13">
        <f t="shared" si="2"/>
        <v>0.78564825946636785</v>
      </c>
      <c r="AE13">
        <f t="shared" si="3"/>
        <v>1.1144481197086811</v>
      </c>
      <c r="AF13">
        <f t="shared" si="4"/>
        <v>1.0098880796232494</v>
      </c>
      <c r="AG13">
        <f t="shared" si="5"/>
        <v>0.94390676499977788</v>
      </c>
      <c r="AH13">
        <f t="shared" si="6"/>
        <v>1.0286552690973851</v>
      </c>
      <c r="AI13">
        <f t="shared" si="7"/>
        <v>0.95223617479181533</v>
      </c>
      <c r="AJ13">
        <f t="shared" si="8"/>
        <v>0.73673027488676979</v>
      </c>
      <c r="AK13">
        <f t="shared" si="9"/>
        <v>1.1547984532249655</v>
      </c>
      <c r="AL13">
        <f t="shared" si="10"/>
        <v>0.7485732362930746</v>
      </c>
      <c r="AM13">
        <f t="shared" si="11"/>
        <v>1.1293841483306157</v>
      </c>
      <c r="AN13">
        <f t="shared" si="12"/>
        <v>1.1672376289183339</v>
      </c>
      <c r="AO13">
        <f t="shared" si="13"/>
        <v>0.84782964542568529</v>
      </c>
      <c r="AP13">
        <f t="shared" si="14"/>
        <v>1.0099432148100485</v>
      </c>
      <c r="AQ13">
        <f t="shared" si="15"/>
        <v>0.94763048140980799</v>
      </c>
      <c r="AR13">
        <f t="shared" si="16"/>
        <v>0.59142054111392395</v>
      </c>
      <c r="AS13">
        <f t="shared" si="17"/>
        <v>1.2829360716923275</v>
      </c>
      <c r="AT13">
        <f t="shared" si="18"/>
        <v>0.71322017778901192</v>
      </c>
    </row>
    <row r="14" spans="2:46" x14ac:dyDescent="0.35">
      <c r="B14" t="s">
        <v>42</v>
      </c>
      <c r="Z14">
        <v>11</v>
      </c>
      <c r="AA14">
        <f t="shared" si="20"/>
        <v>0.97618239947192786</v>
      </c>
      <c r="AB14">
        <f t="shared" si="19"/>
        <v>0.81502911683850066</v>
      </c>
    </row>
    <row r="15" spans="2:46" x14ac:dyDescent="0.35">
      <c r="Z15">
        <v>12</v>
      </c>
      <c r="AA15">
        <f t="shared" si="20"/>
        <v>0.98447710753291195</v>
      </c>
      <c r="AB15">
        <f t="shared" si="19"/>
        <v>0.8010552142930335</v>
      </c>
    </row>
    <row r="16" spans="2:46" x14ac:dyDescent="0.35">
      <c r="Z16">
        <v>13</v>
      </c>
      <c r="AA16">
        <f t="shared" si="20"/>
        <v>0.99421799517673781</v>
      </c>
      <c r="AB16">
        <f t="shared" si="19"/>
        <v>0.78931425396460186</v>
      </c>
    </row>
    <row r="17" spans="26:28" x14ac:dyDescent="0.35">
      <c r="Z17">
        <v>14</v>
      </c>
      <c r="AA17">
        <f t="shared" si="20"/>
        <v>1.0052225712285334</v>
      </c>
      <c r="AB17">
        <f t="shared" si="19"/>
        <v>0.78005196577790792</v>
      </c>
    </row>
    <row r="18" spans="26:28" x14ac:dyDescent="0.35">
      <c r="Z18">
        <v>15</v>
      </c>
      <c r="AA18">
        <f t="shared" si="20"/>
        <v>1.0172800183659876</v>
      </c>
      <c r="AB18">
        <f t="shared" si="19"/>
        <v>0.77347360920609853</v>
      </c>
    </row>
    <row r="19" spans="26:28" x14ac:dyDescent="0.35">
      <c r="Z19">
        <v>16</v>
      </c>
      <c r="AA19">
        <f t="shared" si="20"/>
        <v>1.0301512952810479</v>
      </c>
      <c r="AB19">
        <f t="shared" si="19"/>
        <v>0.76974856456584395</v>
      </c>
    </row>
    <row r="20" spans="26:28" x14ac:dyDescent="0.35">
      <c r="Z20">
        <v>17</v>
      </c>
      <c r="AA20">
        <f t="shared" si="20"/>
        <v>1.0435691637735192</v>
      </c>
      <c r="AB20">
        <f t="shared" si="19"/>
        <v>0.76901375379890169</v>
      </c>
    </row>
    <row r="21" spans="26:28" x14ac:dyDescent="0.35">
      <c r="Z21">
        <v>18</v>
      </c>
      <c r="AA21">
        <f t="shared" si="20"/>
        <v>1.0572384845149105</v>
      </c>
      <c r="AB21">
        <f t="shared" si="19"/>
        <v>0.77137520211591859</v>
      </c>
    </row>
    <row r="22" spans="26:28" x14ac:dyDescent="0.35">
      <c r="Z22">
        <v>19</v>
      </c>
      <c r="AA22">
        <f t="shared" si="20"/>
        <v>1.0708371931535108</v>
      </c>
      <c r="AB22">
        <f t="shared" si="19"/>
        <v>0.77690715436320867</v>
      </c>
    </row>
    <row r="23" spans="26:28" x14ac:dyDescent="0.35">
      <c r="Z23">
        <v>20</v>
      </c>
      <c r="AA23">
        <f t="shared" si="20"/>
        <v>1.0840184328854088</v>
      </c>
      <c r="AB23">
        <f t="shared" si="19"/>
        <v>0.78564825946636785</v>
      </c>
    </row>
    <row r="24" spans="26:28" x14ac:dyDescent="0.35">
      <c r="Z24">
        <v>21</v>
      </c>
      <c r="AA24">
        <f t="shared" si="20"/>
        <v>1.0964143723425075</v>
      </c>
      <c r="AB24">
        <f t="shared" si="19"/>
        <v>0.79759445753955815</v>
      </c>
    </row>
    <row r="25" spans="26:28" x14ac:dyDescent="0.35">
      <c r="Z25">
        <v>22</v>
      </c>
      <c r="AA25">
        <f t="shared" si="20"/>
        <v>1.1076422631986236</v>
      </c>
      <c r="AB25">
        <f t="shared" si="19"/>
        <v>0.81268838366642415</v>
      </c>
    </row>
    <row r="26" spans="26:28" x14ac:dyDescent="0.35">
      <c r="Z26">
        <v>23</v>
      </c>
      <c r="AA26">
        <f t="shared" si="20"/>
        <v>1.117313266830549</v>
      </c>
      <c r="AB26">
        <f t="shared" si="19"/>
        <v>0.83080538489768541</v>
      </c>
    </row>
    <row r="27" spans="26:28" x14ac:dyDescent="0.35">
      <c r="Z27">
        <v>24</v>
      </c>
      <c r="AA27">
        <f t="shared" si="20"/>
        <v>1.125044472975254</v>
      </c>
      <c r="AB27">
        <f t="shared" si="19"/>
        <v>0.85173667918953622</v>
      </c>
    </row>
    <row r="28" spans="26:28" x14ac:dyDescent="0.35">
      <c r="Z28">
        <v>25</v>
      </c>
      <c r="AA28">
        <f t="shared" si="20"/>
        <v>1.1304743112077784</v>
      </c>
      <c r="AB28">
        <f t="shared" si="19"/>
        <v>0.87517080164652539</v>
      </c>
    </row>
    <row r="29" spans="26:28" x14ac:dyDescent="0.35">
      <c r="Z29">
        <v>26</v>
      </c>
      <c r="AA29">
        <f t="shared" si="20"/>
        <v>1.1332811882984268</v>
      </c>
      <c r="AB29">
        <f t="shared" si="19"/>
        <v>0.90067528589025703</v>
      </c>
    </row>
    <row r="30" spans="26:28" x14ac:dyDescent="0.35">
      <c r="Z30">
        <v>27</v>
      </c>
      <c r="AA30">
        <f t="shared" si="20"/>
        <v>1.1332046594188117</v>
      </c>
      <c r="AB30">
        <f t="shared" si="19"/>
        <v>0.92768145474369801</v>
      </c>
    </row>
    <row r="31" spans="26:28" x14ac:dyDescent="0.35">
      <c r="Z31">
        <v>28</v>
      </c>
      <c r="AA31">
        <f t="shared" si="20"/>
        <v>1.1300677840693065</v>
      </c>
      <c r="AB31">
        <f t="shared" si="19"/>
        <v>0.95547608786474558</v>
      </c>
    </row>
    <row r="32" spans="26:28" x14ac:dyDescent="0.35">
      <c r="Z32">
        <v>29</v>
      </c>
      <c r="AA32">
        <f t="shared" si="20"/>
        <v>1.1237986101010922</v>
      </c>
      <c r="AB32">
        <f t="shared" si="19"/>
        <v>0.98320432423003123</v>
      </c>
    </row>
    <row r="33" spans="26:28" x14ac:dyDescent="0.35">
      <c r="Z33">
        <v>30</v>
      </c>
      <c r="AA33">
        <f t="shared" si="20"/>
        <v>1.1144481197086811</v>
      </c>
      <c r="AB33">
        <f t="shared" si="19"/>
        <v>1.0098880796232494</v>
      </c>
    </row>
    <row r="34" spans="26:28" x14ac:dyDescent="0.35">
      <c r="Z34">
        <v>31</v>
      </c>
      <c r="AA34">
        <f t="shared" si="20"/>
        <v>1.1022016633372282</v>
      </c>
      <c r="AB34">
        <f t="shared" si="19"/>
        <v>1.0344631363757442</v>
      </c>
    </row>
    <row r="35" spans="26:28" x14ac:dyDescent="0.35">
      <c r="Z35">
        <v>32</v>
      </c>
      <c r="AA35">
        <f t="shared" si="20"/>
        <v>1.0873811140801397</v>
      </c>
      <c r="AB35">
        <f t="shared" si="19"/>
        <v>1.0558356609715809</v>
      </c>
    </row>
    <row r="36" spans="26:28" x14ac:dyDescent="0.35">
      <c r="Z36">
        <v>33</v>
      </c>
      <c r="AA36">
        <f t="shared" si="20"/>
        <v>1.0704358386160706</v>
      </c>
      <c r="AB36">
        <f t="shared" si="19"/>
        <v>1.0729553332642363</v>
      </c>
    </row>
    <row r="37" spans="26:28" x14ac:dyDescent="0.35">
      <c r="Z37">
        <v>34</v>
      </c>
      <c r="AA37">
        <f t="shared" si="20"/>
        <v>1.051922079895488</v>
      </c>
      <c r="AB37">
        <f t="shared" si="19"/>
        <v>1.0848981325404095</v>
      </c>
    </row>
    <row r="38" spans="26:28" x14ac:dyDescent="0.35">
      <c r="Z38">
        <v>35</v>
      </c>
      <c r="AA38">
        <f t="shared" si="20"/>
        <v>1.0324722370804182</v>
      </c>
      <c r="AB38">
        <f t="shared" si="19"/>
        <v>1.0909482014698741</v>
      </c>
    </row>
    <row r="39" spans="26:28" x14ac:dyDescent="0.35">
      <c r="Z39">
        <v>36</v>
      </c>
      <c r="AA39">
        <f t="shared" si="20"/>
        <v>1.01275736540661</v>
      </c>
      <c r="AB39">
        <f t="shared" si="19"/>
        <v>1.0906663780473511</v>
      </c>
    </row>
    <row r="40" spans="26:28" x14ac:dyDescent="0.35">
      <c r="Z40">
        <v>37</v>
      </c>
      <c r="AA40">
        <f t="shared" si="20"/>
        <v>0.9934474875363245</v>
      </c>
      <c r="AB40">
        <f t="shared" si="19"/>
        <v>1.0839339231233136</v>
      </c>
    </row>
    <row r="41" spans="26:28" x14ac:dyDescent="0.35">
      <c r="Z41">
        <v>38</v>
      </c>
      <c r="AA41">
        <f t="shared" si="20"/>
        <v>0.97517461815636919</v>
      </c>
      <c r="AB41">
        <f t="shared" si="19"/>
        <v>1.0709638367297605</v>
      </c>
    </row>
    <row r="42" spans="26:28" x14ac:dyDescent="0.35">
      <c r="Z42">
        <v>39</v>
      </c>
      <c r="AA42">
        <f t="shared" si="20"/>
        <v>0.95850265873621998</v>
      </c>
      <c r="AB42">
        <f t="shared" si="19"/>
        <v>1.052278072506202</v>
      </c>
    </row>
    <row r="43" spans="26:28" x14ac:dyDescent="0.35">
      <c r="Z43">
        <v>40</v>
      </c>
      <c r="AA43">
        <f t="shared" si="20"/>
        <v>0.94390676499977788</v>
      </c>
      <c r="AB43">
        <f t="shared" si="19"/>
        <v>1.0286552690973851</v>
      </c>
    </row>
    <row r="44" spans="26:28" x14ac:dyDescent="0.35">
      <c r="Z44">
        <v>41</v>
      </c>
      <c r="AA44">
        <f t="shared" si="20"/>
        <v>0.93176290711438903</v>
      </c>
      <c r="AB44">
        <f t="shared" si="19"/>
        <v>1.0010585358833024</v>
      </c>
    </row>
    <row r="45" spans="26:28" x14ac:dyDescent="0.35">
      <c r="Z45">
        <v>42</v>
      </c>
      <c r="AA45">
        <f t="shared" si="20"/>
        <v>0.92234664759605411</v>
      </c>
      <c r="AB45">
        <f t="shared" si="19"/>
        <v>0.97055515323536856</v>
      </c>
    </row>
    <row r="46" spans="26:28" x14ac:dyDescent="0.35">
      <c r="Z46">
        <v>43</v>
      </c>
      <c r="AA46">
        <f t="shared" si="20"/>
        <v>0.9158390166903273</v>
      </c>
      <c r="AB46">
        <f t="shared" si="19"/>
        <v>0.93823954330051929</v>
      </c>
    </row>
    <row r="47" spans="26:28" x14ac:dyDescent="0.35">
      <c r="Z47">
        <v>44</v>
      </c>
      <c r="AA47">
        <f t="shared" si="20"/>
        <v>0.91233689011682395</v>
      </c>
      <c r="AB47">
        <f t="shared" si="19"/>
        <v>0.90516819910425705</v>
      </c>
    </row>
    <row r="48" spans="26:28" x14ac:dyDescent="0.35">
      <c r="Z48">
        <v>45</v>
      </c>
      <c r="AA48">
        <f t="shared" si="20"/>
        <v>0.91186537624699571</v>
      </c>
      <c r="AB48">
        <f t="shared" si="19"/>
        <v>0.87231155932296456</v>
      </c>
    </row>
    <row r="49" spans="26:28" x14ac:dyDescent="0.35">
      <c r="Z49">
        <v>46</v>
      </c>
      <c r="AA49">
        <f t="shared" si="20"/>
        <v>0.91439018928456151</v>
      </c>
      <c r="AB49">
        <f t="shared" si="19"/>
        <v>0.84052418840683707</v>
      </c>
    </row>
    <row r="50" spans="26:28" x14ac:dyDescent="0.35">
      <c r="Z50">
        <v>47</v>
      </c>
      <c r="AA50">
        <f t="shared" si="20"/>
        <v>0.91982859914661419</v>
      </c>
      <c r="AB50">
        <f t="shared" si="19"/>
        <v>0.81053181152139164</v>
      </c>
    </row>
    <row r="51" spans="26:28" x14ac:dyDescent="0.35">
      <c r="Z51">
        <v>48</v>
      </c>
      <c r="AA51">
        <f t="shared" si="20"/>
        <v>0.9280581389942606</v>
      </c>
      <c r="AB51">
        <f t="shared" si="19"/>
        <v>0.78293205217640693</v>
      </c>
    </row>
    <row r="52" spans="26:28" x14ac:dyDescent="0.35">
      <c r="Z52">
        <v>49</v>
      </c>
      <c r="AA52">
        <f t="shared" si="20"/>
        <v>0.93892272517356479</v>
      </c>
      <c r="AB52">
        <f t="shared" si="19"/>
        <v>0.75820505499225876</v>
      </c>
    </row>
    <row r="53" spans="26:28" x14ac:dyDescent="0.35">
      <c r="Z53">
        <v>50</v>
      </c>
      <c r="AA53">
        <f t="shared" si="20"/>
        <v>0.95223617479181533</v>
      </c>
      <c r="AB53">
        <f t="shared" si="19"/>
        <v>0.73673027488676979</v>
      </c>
    </row>
    <row r="54" spans="26:28" x14ac:dyDescent="0.35">
      <c r="Z54">
        <v>51</v>
      </c>
      <c r="AA54">
        <f t="shared" si="20"/>
        <v>0.96778330864192874</v>
      </c>
      <c r="AB54">
        <f t="shared" si="19"/>
        <v>0.71880625531532127</v>
      </c>
    </row>
    <row r="55" spans="26:28" x14ac:dyDescent="0.35">
      <c r="Z55">
        <v>52</v>
      </c>
      <c r="AA55">
        <f t="shared" si="20"/>
        <v>0.98531893681554472</v>
      </c>
      <c r="AB55">
        <f t="shared" si="19"/>
        <v>0.70467092498004458</v>
      </c>
    </row>
    <row r="56" spans="26:28" x14ac:dyDescent="0.35">
      <c r="Z56">
        <v>53</v>
      </c>
      <c r="AA56">
        <f t="shared" si="20"/>
        <v>1.0045650804683275</v>
      </c>
      <c r="AB56">
        <f t="shared" si="19"/>
        <v>0.69452062021807992</v>
      </c>
    </row>
    <row r="57" spans="26:28" x14ac:dyDescent="0.35">
      <c r="Z57">
        <v>54</v>
      </c>
      <c r="AA57">
        <f t="shared" si="20"/>
        <v>1.0252068214368482</v>
      </c>
      <c r="AB57">
        <f t="shared" si="19"/>
        <v>0.68852657677136164</v>
      </c>
    </row>
    <row r="58" spans="26:28" x14ac:dyDescent="0.35">
      <c r="Z58">
        <v>55</v>
      </c>
      <c r="AA58">
        <f t="shared" si="20"/>
        <v>1.0468872210415083</v>
      </c>
      <c r="AB58">
        <f t="shared" si="19"/>
        <v>0.68684798094620791</v>
      </c>
    </row>
    <row r="59" spans="26:28" x14ac:dyDescent="0.35">
      <c r="Z59">
        <v>56</v>
      </c>
      <c r="AA59">
        <f t="shared" si="20"/>
        <v>1.0692018335301696</v>
      </c>
      <c r="AB59">
        <f t="shared" si="19"/>
        <v>0.68964081906810737</v>
      </c>
    </row>
    <row r="60" spans="26:28" x14ac:dyDescent="0.35">
      <c r="Z60">
        <v>57</v>
      </c>
      <c r="AA60">
        <f t="shared" si="20"/>
        <v>1.0916934757253982</v>
      </c>
      <c r="AB60">
        <f t="shared" si="19"/>
        <v>0.69706173362445456</v>
      </c>
    </row>
    <row r="61" spans="26:28" x14ac:dyDescent="0.35">
      <c r="Z61">
        <v>58</v>
      </c>
      <c r="AA61">
        <f t="shared" si="20"/>
        <v>1.1138481138631189</v>
      </c>
      <c r="AB61">
        <f t="shared" si="19"/>
        <v>0.70926592023356927</v>
      </c>
    </row>
    <row r="62" spans="26:28" x14ac:dyDescent="0.35">
      <c r="Z62">
        <v>59</v>
      </c>
      <c r="AA62">
        <f t="shared" si="20"/>
        <v>1.1350929933628446</v>
      </c>
      <c r="AB62">
        <f t="shared" si="19"/>
        <v>0.72639783720502793</v>
      </c>
    </row>
    <row r="63" spans="26:28" x14ac:dyDescent="0.35">
      <c r="Z63">
        <v>60</v>
      </c>
      <c r="AA63">
        <f t="shared" si="20"/>
        <v>1.1547984532249655</v>
      </c>
      <c r="AB63">
        <f t="shared" si="19"/>
        <v>0.7485732362930746</v>
      </c>
    </row>
    <row r="64" spans="26:28" x14ac:dyDescent="0.35">
      <c r="Z64">
        <v>61</v>
      </c>
      <c r="AA64">
        <f t="shared" si="20"/>
        <v>1.1722851924755275</v>
      </c>
      <c r="AB64">
        <f t="shared" si="19"/>
        <v>0.77585089766127635</v>
      </c>
    </row>
    <row r="65" spans="26:28" x14ac:dyDescent="0.35">
      <c r="Z65">
        <v>62</v>
      </c>
      <c r="AA65">
        <f t="shared" si="20"/>
        <v>1.1868390079086091</v>
      </c>
      <c r="AB65">
        <f t="shared" si="19"/>
        <v>0.80819267505542869</v>
      </c>
    </row>
    <row r="66" spans="26:28" x14ac:dyDescent="0.35">
      <c r="Z66">
        <v>63</v>
      </c>
      <c r="AA66">
        <f t="shared" si="20"/>
        <v>1.1977350593542051</v>
      </c>
      <c r="AB66">
        <f t="shared" si="19"/>
        <v>0.84541132358678273</v>
      </c>
    </row>
    <row r="67" spans="26:28" x14ac:dyDescent="0.35">
      <c r="Z67">
        <v>64</v>
      </c>
      <c r="AA67">
        <f t="shared" si="20"/>
        <v>1.2042733365125904</v>
      </c>
      <c r="AB67">
        <f t="shared" si="19"/>
        <v>0.88710744782535966</v>
      </c>
    </row>
    <row r="68" spans="26:28" x14ac:dyDescent="0.35">
      <c r="Z68">
        <v>65</v>
      </c>
      <c r="AA68">
        <f t="shared" si="20"/>
        <v>1.2058259521949422</v>
      </c>
      <c r="AB68">
        <f t="shared" si="19"/>
        <v>0.93260009281084244</v>
      </c>
    </row>
    <row r="69" spans="26:28" x14ac:dyDescent="0.35">
      <c r="Z69">
        <v>66</v>
      </c>
      <c r="AA69">
        <f t="shared" ref="AA69:AA103" si="21">MAX(AA68*$C$3+AB68*$D$3*AA68-$C$6*AA68,0)</f>
        <v>1.2018949483994146</v>
      </c>
      <c r="AB69">
        <f t="shared" ref="AB69:AB103" si="22">MAX(AB68*$C$4+AA68*$D$4*AB68-$E$6*AB68,0)</f>
        <v>0.98086008251869894</v>
      </c>
    </row>
    <row r="70" spans="26:28" x14ac:dyDescent="0.35">
      <c r="Z70">
        <v>67</v>
      </c>
      <c r="AA70">
        <f t="shared" si="21"/>
        <v>1.1921764159287762</v>
      </c>
      <c r="AB70">
        <f t="shared" si="22"/>
        <v>1.0304606904176594</v>
      </c>
    </row>
    <row r="71" spans="26:28" x14ac:dyDescent="0.35">
      <c r="Z71">
        <v>68</v>
      </c>
      <c r="AA71">
        <f t="shared" si="21"/>
        <v>1.1766232000966044</v>
      </c>
      <c r="AB71">
        <f t="shared" si="22"/>
        <v>1.0795651561854702</v>
      </c>
    </row>
    <row r="72" spans="26:28" x14ac:dyDescent="0.35">
      <c r="Z72">
        <v>69</v>
      </c>
      <c r="AA72">
        <f t="shared" si="21"/>
        <v>1.155495147226925</v>
      </c>
      <c r="AB72">
        <f t="shared" si="22"/>
        <v>1.1259723804030959</v>
      </c>
    </row>
    <row r="73" spans="26:28" x14ac:dyDescent="0.35">
      <c r="Z73">
        <v>70</v>
      </c>
      <c r="AA73">
        <f t="shared" si="21"/>
        <v>1.1293841483306157</v>
      </c>
      <c r="AB73">
        <f t="shared" si="22"/>
        <v>1.1672376289183339</v>
      </c>
    </row>
    <row r="74" spans="26:28" x14ac:dyDescent="0.35">
      <c r="Z74">
        <v>71</v>
      </c>
      <c r="AA74">
        <f t="shared" si="21"/>
        <v>1.0992027541368332</v>
      </c>
      <c r="AB74">
        <f t="shared" si="22"/>
        <v>1.2008718665842644</v>
      </c>
    </row>
    <row r="75" spans="26:28" x14ac:dyDescent="0.35">
      <c r="Z75">
        <v>72</v>
      </c>
      <c r="AA75">
        <f t="shared" si="21"/>
        <v>1.066130835697662</v>
      </c>
      <c r="AB75">
        <f t="shared" si="22"/>
        <v>1.2246020868776013</v>
      </c>
    </row>
    <row r="76" spans="26:28" x14ac:dyDescent="0.35">
      <c r="Z76">
        <v>73</v>
      </c>
      <c r="AA76">
        <f t="shared" si="21"/>
        <v>1.0315240062824598</v>
      </c>
      <c r="AB76">
        <f t="shared" si="22"/>
        <v>1.2366512538295202</v>
      </c>
    </row>
    <row r="77" spans="26:28" x14ac:dyDescent="0.35">
      <c r="Z77">
        <v>74</v>
      </c>
      <c r="AA77">
        <f t="shared" si="21"/>
        <v>0.99679762127543592</v>
      </c>
      <c r="AB77">
        <f t="shared" si="22"/>
        <v>1.2359800018597049</v>
      </c>
    </row>
    <row r="78" spans="26:28" x14ac:dyDescent="0.35">
      <c r="Z78">
        <v>75</v>
      </c>
      <c r="AA78">
        <f t="shared" si="21"/>
        <v>0.96330721461044888</v>
      </c>
      <c r="AB78">
        <f t="shared" si="22"/>
        <v>1.2224327790225251</v>
      </c>
    </row>
    <row r="79" spans="26:28" x14ac:dyDescent="0.35">
      <c r="Z79">
        <v>76</v>
      </c>
      <c r="AA79">
        <f t="shared" si="21"/>
        <v>0.93224703238451934</v>
      </c>
      <c r="AB79">
        <f t="shared" si="22"/>
        <v>1.1967521121481519</v>
      </c>
    </row>
    <row r="80" spans="26:28" x14ac:dyDescent="0.35">
      <c r="Z80">
        <v>77</v>
      </c>
      <c r="AA80">
        <f t="shared" si="21"/>
        <v>0.90458240479412433</v>
      </c>
      <c r="AB80">
        <f t="shared" si="22"/>
        <v>1.1604595388972307</v>
      </c>
    </row>
    <row r="81" spans="26:28" x14ac:dyDescent="0.35">
      <c r="Z81">
        <v>78</v>
      </c>
      <c r="AA81">
        <f t="shared" si="21"/>
        <v>0.88102169318940182</v>
      </c>
      <c r="AB81">
        <f t="shared" si="22"/>
        <v>1.1156364659476705</v>
      </c>
    </row>
    <row r="82" spans="26:28" x14ac:dyDescent="0.35">
      <c r="Z82">
        <v>79</v>
      </c>
      <c r="AA82">
        <f t="shared" si="21"/>
        <v>0.86202365275514237</v>
      </c>
      <c r="AB82">
        <f t="shared" si="22"/>
        <v>1.0646591399678096</v>
      </c>
    </row>
    <row r="83" spans="26:28" x14ac:dyDescent="0.35">
      <c r="Z83">
        <v>80</v>
      </c>
      <c r="AA83">
        <f t="shared" si="21"/>
        <v>0.84782964542568529</v>
      </c>
      <c r="AB83">
        <f t="shared" si="22"/>
        <v>1.0099432148100485</v>
      </c>
    </row>
    <row r="84" spans="26:28" x14ac:dyDescent="0.35">
      <c r="Z84">
        <v>81</v>
      </c>
      <c r="AA84">
        <f t="shared" si="21"/>
        <v>0.83850833374274902</v>
      </c>
      <c r="AB84">
        <f t="shared" si="22"/>
        <v>0.95373875753267745</v>
      </c>
    </row>
    <row r="85" spans="26:28" x14ac:dyDescent="0.35">
      <c r="Z85">
        <v>82</v>
      </c>
      <c r="AA85">
        <f t="shared" si="21"/>
        <v>0.83400229413913607</v>
      </c>
      <c r="AB85">
        <f t="shared" si="22"/>
        <v>0.89799511161892898</v>
      </c>
    </row>
    <row r="86" spans="26:28" x14ac:dyDescent="0.35">
      <c r="Z86">
        <v>83</v>
      </c>
      <c r="AA86">
        <f t="shared" si="21"/>
        <v>0.8341695022900667</v>
      </c>
      <c r="AB86">
        <f t="shared" si="22"/>
        <v>0.84429562198183572</v>
      </c>
    </row>
    <row r="87" spans="26:28" x14ac:dyDescent="0.35">
      <c r="Z87">
        <v>84</v>
      </c>
      <c r="AA87">
        <f t="shared" si="21"/>
        <v>0.83881619161874565</v>
      </c>
      <c r="AB87">
        <f t="shared" si="22"/>
        <v>0.79384967679974772</v>
      </c>
    </row>
    <row r="88" spans="26:28" x14ac:dyDescent="0.35">
      <c r="Z88">
        <v>85</v>
      </c>
      <c r="AA88">
        <f t="shared" si="21"/>
        <v>0.84772025260333927</v>
      </c>
      <c r="AB88">
        <f t="shared" si="22"/>
        <v>0.74752446577510678</v>
      </c>
    </row>
    <row r="89" spans="26:28" x14ac:dyDescent="0.35">
      <c r="Z89">
        <v>86</v>
      </c>
      <c r="AA89">
        <f t="shared" si="21"/>
        <v>0.86064591244223498</v>
      </c>
      <c r="AB89">
        <f t="shared" si="22"/>
        <v>0.70589937007103865</v>
      </c>
    </row>
    <row r="90" spans="26:28" x14ac:dyDescent="0.35">
      <c r="Z90">
        <v>87</v>
      </c>
      <c r="AA90">
        <f t="shared" si="21"/>
        <v>0.8773511038173174</v>
      </c>
      <c r="AB90">
        <f t="shared" si="22"/>
        <v>0.66932938758317295</v>
      </c>
    </row>
    <row r="91" spans="26:28" x14ac:dyDescent="0.35">
      <c r="Z91">
        <v>88</v>
      </c>
      <c r="AA91">
        <f t="shared" si="21"/>
        <v>0.89758901545952952</v>
      </c>
      <c r="AB91">
        <f t="shared" si="22"/>
        <v>0.63800834053642907</v>
      </c>
    </row>
    <row r="92" spans="26:28" x14ac:dyDescent="0.35">
      <c r="Z92">
        <v>89</v>
      </c>
      <c r="AA92">
        <f t="shared" si="21"/>
        <v>0.92110509902718107</v>
      </c>
      <c r="AB92">
        <f t="shared" si="22"/>
        <v>0.61202653844125454</v>
      </c>
    </row>
    <row r="93" spans="26:28" x14ac:dyDescent="0.35">
      <c r="Z93">
        <v>90</v>
      </c>
      <c r="AA93">
        <f t="shared" si="21"/>
        <v>0.94763048140980799</v>
      </c>
      <c r="AB93">
        <f t="shared" si="22"/>
        <v>0.59142054111392395</v>
      </c>
    </row>
    <row r="94" spans="26:28" x14ac:dyDescent="0.35">
      <c r="Z94">
        <v>91</v>
      </c>
      <c r="AA94">
        <f t="shared" si="21"/>
        <v>0.97687241152754711</v>
      </c>
      <c r="AB94">
        <f t="shared" si="22"/>
        <v>0.5762146129960386</v>
      </c>
    </row>
    <row r="95" spans="26:28" x14ac:dyDescent="0.35">
      <c r="Z95">
        <v>92</v>
      </c>
      <c r="AA95">
        <f t="shared" si="21"/>
        <v>1.008502112709541</v>
      </c>
      <c r="AB95">
        <f>MAX(AB94*$C$4+AA94*$D$4*AB94-$E$6*AB94,0)</f>
        <v>0.56645453053372241</v>
      </c>
    </row>
    <row r="96" spans="26:28" x14ac:dyDescent="0.35">
      <c r="Z96">
        <v>93</v>
      </c>
      <c r="AA96">
        <f t="shared" si="21"/>
        <v>1.0421402437736849</v>
      </c>
      <c r="AB96">
        <f t="shared" si="22"/>
        <v>0.56223480330741349</v>
      </c>
    </row>
    <row r="97" spans="26:28" x14ac:dyDescent="0.35">
      <c r="Z97">
        <v>94</v>
      </c>
      <c r="AA97">
        <f t="shared" si="21"/>
        <v>1.0773401142156327</v>
      </c>
      <c r="AB97">
        <f t="shared" si="22"/>
        <v>0.56372026877516657</v>
      </c>
    </row>
    <row r="98" spans="26:28" x14ac:dyDescent="0.35">
      <c r="Z98">
        <v>95</v>
      </c>
      <c r="AA98">
        <f t="shared" si="21"/>
        <v>1.1135688786202493</v>
      </c>
      <c r="AB98">
        <f t="shared" si="22"/>
        <v>0.57116252307923643</v>
      </c>
    </row>
    <row r="99" spans="26:28" x14ac:dyDescent="0.35">
      <c r="Z99">
        <v>96</v>
      </c>
      <c r="AA99">
        <f t="shared" si="21"/>
        <v>1.1501871966625461</v>
      </c>
      <c r="AB99">
        <f t="shared" si="22"/>
        <v>0.58491078402525043</v>
      </c>
    </row>
    <row r="100" spans="26:28" x14ac:dyDescent="0.35">
      <c r="Z100">
        <v>97</v>
      </c>
      <c r="AA100">
        <f t="shared" si="21"/>
        <v>1.1864283548646057</v>
      </c>
      <c r="AB100">
        <f t="shared" si="22"/>
        <v>0.60541550947013123</v>
      </c>
    </row>
    <row r="101" spans="26:28" x14ac:dyDescent="0.35">
      <c r="Z101">
        <v>98</v>
      </c>
      <c r="AA101">
        <f t="shared" si="21"/>
        <v>1.2213786941114038</v>
      </c>
      <c r="AB101">
        <f t="shared" si="22"/>
        <v>0.63322133960743998</v>
      </c>
    </row>
    <row r="102" spans="26:28" x14ac:dyDescent="0.35">
      <c r="Z102">
        <v>99</v>
      </c>
      <c r="AA102">
        <f t="shared" si="21"/>
        <v>1.2539624712961093</v>
      </c>
      <c r="AB102">
        <f t="shared" si="22"/>
        <v>0.66894364018509622</v>
      </c>
    </row>
    <row r="103" spans="26:28" x14ac:dyDescent="0.35">
      <c r="Z103">
        <v>100</v>
      </c>
      <c r="AA103">
        <f t="shared" si="21"/>
        <v>1.2829360716923275</v>
      </c>
      <c r="AB103">
        <f t="shared" si="22"/>
        <v>0.71322017778901192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A230-174B-429E-B405-E20C77CA1F7E}">
  <dimension ref="B1:AT13"/>
  <sheetViews>
    <sheetView workbookViewId="0">
      <selection activeCell="D4" sqref="D4"/>
    </sheetView>
  </sheetViews>
  <sheetFormatPr defaultRowHeight="14.5" x14ac:dyDescent="0.35"/>
  <cols>
    <col min="2" max="5" width="4.6328125" customWidth="1"/>
  </cols>
  <sheetData>
    <row r="1" spans="2:46" x14ac:dyDescent="0.35">
      <c r="AA1" t="s">
        <v>10</v>
      </c>
      <c r="AB1" t="s">
        <v>11</v>
      </c>
    </row>
    <row r="2" spans="2:46" ht="15" thickBot="1" x14ac:dyDescent="0.4">
      <c r="AA2" t="s">
        <v>16</v>
      </c>
      <c r="AB2" t="s">
        <v>17</v>
      </c>
      <c r="AC2" t="s">
        <v>18</v>
      </c>
      <c r="AD2" t="s">
        <v>19</v>
      </c>
      <c r="AE2" t="s">
        <v>20</v>
      </c>
      <c r="AF2" t="s">
        <v>21</v>
      </c>
      <c r="AG2" t="s">
        <v>22</v>
      </c>
      <c r="AH2" t="s">
        <v>23</v>
      </c>
      <c r="AI2" t="s">
        <v>24</v>
      </c>
      <c r="AJ2" t="s">
        <v>25</v>
      </c>
      <c r="AK2" t="s">
        <v>26</v>
      </c>
      <c r="AL2" t="s">
        <v>27</v>
      </c>
      <c r="AM2" t="s">
        <v>28</v>
      </c>
      <c r="AN2" t="s">
        <v>29</v>
      </c>
      <c r="AO2" t="s">
        <v>30</v>
      </c>
      <c r="AP2" t="s">
        <v>31</v>
      </c>
      <c r="AQ2" t="s">
        <v>32</v>
      </c>
      <c r="AR2" t="s">
        <v>33</v>
      </c>
      <c r="AS2" t="s">
        <v>34</v>
      </c>
      <c r="AT2" t="s">
        <v>35</v>
      </c>
    </row>
    <row r="3" spans="2:46" ht="15" thickBot="1" x14ac:dyDescent="0.4">
      <c r="B3" s="2" t="s">
        <v>12</v>
      </c>
      <c r="C3" s="6">
        <v>0.8</v>
      </c>
      <c r="D3" s="8">
        <v>1</v>
      </c>
      <c r="E3" s="3" t="s">
        <v>14</v>
      </c>
      <c r="Z3">
        <v>0</v>
      </c>
      <c r="AA3">
        <f>$C$7</f>
        <v>5</v>
      </c>
      <c r="AB3">
        <f>$E$7</f>
        <v>5</v>
      </c>
      <c r="AC3">
        <f t="shared" ref="AC3:AT3" si="0">AA13</f>
        <v>31.242552912000001</v>
      </c>
      <c r="AD3">
        <f t="shared" si="0"/>
        <v>9.8821631520000004</v>
      </c>
      <c r="AE3">
        <f t="shared" si="0"/>
        <v>93.826922336465572</v>
      </c>
      <c r="AF3">
        <f t="shared" si="0"/>
        <v>29.670679728085172</v>
      </c>
      <c r="AG3">
        <f t="shared" si="0"/>
        <v>281.74466209962276</v>
      </c>
      <c r="AH3">
        <f t="shared" si="0"/>
        <v>89.095485084115907</v>
      </c>
      <c r="AI3">
        <f t="shared" si="0"/>
        <v>846.02638977654749</v>
      </c>
      <c r="AJ3">
        <f t="shared" si="0"/>
        <v>267.53703523032902</v>
      </c>
      <c r="AK3">
        <f t="shared" si="0"/>
        <v>2540.4586083710797</v>
      </c>
      <c r="AL3">
        <f t="shared" si="0"/>
        <v>803.36355038343152</v>
      </c>
      <c r="AM3">
        <f t="shared" si="0"/>
        <v>7628.5208343812137</v>
      </c>
      <c r="AN3">
        <f t="shared" si="0"/>
        <v>2412.3501014692756</v>
      </c>
      <c r="AO3">
        <f t="shared" si="0"/>
        <v>22907.017626200155</v>
      </c>
      <c r="AP3">
        <f t="shared" si="0"/>
        <v>7243.8350100416046</v>
      </c>
      <c r="AQ3">
        <f t="shared" si="0"/>
        <v>68785.478590045444</v>
      </c>
      <c r="AR3">
        <f t="shared" si="0"/>
        <v>21751.878228929108</v>
      </c>
      <c r="AS3">
        <f t="shared" si="0"/>
        <v>206549.8941010095</v>
      </c>
      <c r="AT3">
        <f t="shared" si="0"/>
        <v>65316.811582576687</v>
      </c>
    </row>
    <row r="4" spans="2:46" ht="15" thickBot="1" x14ac:dyDescent="0.4">
      <c r="B4" s="4" t="s">
        <v>13</v>
      </c>
      <c r="C4" s="7">
        <v>0.8</v>
      </c>
      <c r="D4" s="9">
        <v>0.1</v>
      </c>
      <c r="E4" s="5" t="s">
        <v>15</v>
      </c>
      <c r="Z4">
        <v>1</v>
      </c>
      <c r="AA4">
        <f t="shared" ref="AA4:AA13" si="1">AA3*$C$3+AB3*$D$3</f>
        <v>9</v>
      </c>
      <c r="AB4">
        <f>AB3*$C$4+AA3*$D$4</f>
        <v>4.5</v>
      </c>
      <c r="AC4">
        <f>AC3*$C$3+AD3*$D$3</f>
        <v>34.876205481600003</v>
      </c>
      <c r="AD4">
        <f>AD3*$C$4+AC3*$D$4</f>
        <v>11.029985812800001</v>
      </c>
      <c r="AE4">
        <f>AE3*$C$3+AF3*$D$3</f>
        <v>104.73221759725763</v>
      </c>
      <c r="AF4">
        <f>AF3*$C$4+AE3*$D$4</f>
        <v>33.119236016114698</v>
      </c>
      <c r="AG4">
        <f>AG3*$C$3+AH3*$D$3</f>
        <v>314.49121476381413</v>
      </c>
      <c r="AH4">
        <f>AH3*$C$4+AG3*$D$4</f>
        <v>99.450854277255004</v>
      </c>
      <c r="AI4">
        <f>AI3*$C$3+AJ3*$D$3</f>
        <v>944.35814705156702</v>
      </c>
      <c r="AJ4">
        <f>AJ3*$C$4+AI3*$D$4</f>
        <v>298.63226716191798</v>
      </c>
      <c r="AK4">
        <f>AK3*$C$3+AL3*$D$3</f>
        <v>2835.7304370802954</v>
      </c>
      <c r="AL4">
        <f>AL3*$C$4+AK3*$D$4</f>
        <v>896.73670114385322</v>
      </c>
      <c r="AM4">
        <f>AM3*$C$3+AN3*$D$3</f>
        <v>8515.1667689742462</v>
      </c>
      <c r="AN4">
        <f>AN3*$C$4+AM3*$D$4</f>
        <v>2692.732164613542</v>
      </c>
      <c r="AO4">
        <f>AO3*$C$3+AP3*$D$3</f>
        <v>25569.449111001726</v>
      </c>
      <c r="AP4">
        <f>AP3*$C$4+AO3*$D$4</f>
        <v>8085.7697706532999</v>
      </c>
      <c r="AQ4">
        <f>AQ3*$C$3+AR3*$D$3</f>
        <v>76780.261100965465</v>
      </c>
      <c r="AR4">
        <f>AR3*$C$4+AQ3*$D$4</f>
        <v>24280.050442147833</v>
      </c>
      <c r="AS4">
        <f>AS3*$C$3+AT3*$D$3</f>
        <v>230556.72686338431</v>
      </c>
      <c r="AT4">
        <f>AT3*$C$4+AS3*$D$4</f>
        <v>72908.438676162303</v>
      </c>
    </row>
    <row r="5" spans="2:46" ht="15" thickBot="1" x14ac:dyDescent="0.4">
      <c r="Z5">
        <v>2</v>
      </c>
      <c r="AA5">
        <f t="shared" si="1"/>
        <v>11.7</v>
      </c>
      <c r="AB5">
        <f t="shared" ref="AB5:AB13" si="2">AB4*$C$4+AA4*$D$4</f>
        <v>4.5</v>
      </c>
      <c r="AC5">
        <f>AC4*$C$3+AD4*$D$3</f>
        <v>38.930950198080005</v>
      </c>
      <c r="AD5">
        <f>AD4*$C$4+AC4*$D$4</f>
        <v>12.311609198400003</v>
      </c>
      <c r="AE5">
        <f>AE4*$C$3+AF4*$D$3</f>
        <v>116.90501009392081</v>
      </c>
      <c r="AF5">
        <f>AF4*$C$4+AE4*$D$4</f>
        <v>36.968610572617521</v>
      </c>
      <c r="AG5">
        <f>AG4*$C$3+AH4*$D$3</f>
        <v>351.04382608830633</v>
      </c>
      <c r="AH5">
        <f>AH4*$C$4+AG4*$D$4</f>
        <v>111.00980489818542</v>
      </c>
      <c r="AI5">
        <f>AI4*$C$3+AJ4*$D$3</f>
        <v>1054.1187848031716</v>
      </c>
      <c r="AJ5">
        <f>AJ4*$C$4+AI4*$D$4</f>
        <v>333.34162843469107</v>
      </c>
      <c r="AK5">
        <f>AK4*$C$3+AL4*$D$3</f>
        <v>3165.3210508080897</v>
      </c>
      <c r="AL5">
        <f>AL4*$C$4+AK4*$D$4</f>
        <v>1000.9624046231122</v>
      </c>
      <c r="AM5">
        <f>AM4*$C$3+AN4*$D$3</f>
        <v>9504.8655797929387</v>
      </c>
      <c r="AN5">
        <f>AN4*$C$4+AM4*$D$4</f>
        <v>3005.7024085882581</v>
      </c>
      <c r="AO5">
        <f>AO4*$C$3+AP4*$D$3</f>
        <v>28541.329059454682</v>
      </c>
      <c r="AP5">
        <f>AP4*$C$4+AO4*$D$4</f>
        <v>9025.5607276228129</v>
      </c>
      <c r="AQ5">
        <f>AQ4*$C$3+AR4*$D$3</f>
        <v>85704.259322920203</v>
      </c>
      <c r="AR5">
        <f>AR4*$C$4+AQ4*$D$4</f>
        <v>27102.066463814816</v>
      </c>
      <c r="AS5">
        <f>AS4*$C$3+AT4*$D$3</f>
        <v>257353.82016686976</v>
      </c>
      <c r="AT5">
        <f>AT4*$C$4+AS4*$D$4</f>
        <v>81382.423627268276</v>
      </c>
    </row>
    <row r="6" spans="2:46" ht="15" thickBot="1" x14ac:dyDescent="0.4">
      <c r="B6" s="11" t="s">
        <v>36</v>
      </c>
      <c r="C6" s="12"/>
      <c r="D6" s="12"/>
      <c r="E6" s="13"/>
      <c r="Z6">
        <v>3</v>
      </c>
      <c r="AA6">
        <f t="shared" si="1"/>
        <v>13.86</v>
      </c>
      <c r="AB6">
        <f t="shared" si="2"/>
        <v>4.7699999999999996</v>
      </c>
      <c r="AC6">
        <f t="shared" ref="AC6:AC13" si="3">AC5*$C$3+AD5*$D$3</f>
        <v>43.456369356864009</v>
      </c>
      <c r="AD6">
        <f t="shared" ref="AD6:AD13" si="4">AD5*$C$4+AC5*$D$4</f>
        <v>13.742382378528005</v>
      </c>
      <c r="AE6">
        <f t="shared" ref="AE6:AE13" si="5">AE5*$C$3+AF5*$D$3</f>
        <v>130.49261864775417</v>
      </c>
      <c r="AF6">
        <f t="shared" ref="AF6:AF11" si="6">AF5*$C$4+AE5*$D$4</f>
        <v>41.265389467486102</v>
      </c>
      <c r="AG6">
        <f t="shared" ref="AG6:AG13" si="7">AG5*$C$3+AH5*$D$3</f>
        <v>391.84486576883046</v>
      </c>
      <c r="AH6">
        <f t="shared" ref="AH6:AH11" si="8">AH5*$C$4+AG5*$D$4</f>
        <v>123.91222652737898</v>
      </c>
      <c r="AI6">
        <f t="shared" ref="AI6:AI13" si="9">AI5*$C$3+AJ5*$D$3</f>
        <v>1176.6366562772284</v>
      </c>
      <c r="AJ6">
        <f t="shared" ref="AJ6:AJ11" si="10">AJ5*$C$4+AI5*$D$4</f>
        <v>372.08518122807004</v>
      </c>
      <c r="AK6">
        <f t="shared" ref="AK6:AK13" si="11">AK5*$C$3+AL5*$D$3</f>
        <v>3533.2192452695845</v>
      </c>
      <c r="AL6">
        <f t="shared" ref="AL6:AL11" si="12">AL5*$C$4+AK5*$D$4</f>
        <v>1117.3020287792988</v>
      </c>
      <c r="AM6">
        <f t="shared" ref="AM6:AM13" si="13">AM5*$C$3+AN5*$D$3</f>
        <v>10609.594872422609</v>
      </c>
      <c r="AN6">
        <f t="shared" ref="AN6:AN11" si="14">AN5*$C$4+AM5*$D$4</f>
        <v>3355.0484848499004</v>
      </c>
      <c r="AO6">
        <f t="shared" ref="AO6:AO13" si="15">AO5*$C$3+AP5*$D$3</f>
        <v>31858.623975186558</v>
      </c>
      <c r="AP6">
        <f t="shared" ref="AP6:AP11" si="16">AP5*$C$4+AO5*$D$4</f>
        <v>10074.581488043719</v>
      </c>
      <c r="AQ6">
        <f t="shared" ref="AQ6:AQ13" si="17">AQ5*$C$3+AR5*$D$3</f>
        <v>95665.473922150981</v>
      </c>
      <c r="AR6">
        <f t="shared" ref="AR6:AR11" si="18">AR5*$C$4+AQ5*$D$4</f>
        <v>30252.079103343873</v>
      </c>
      <c r="AS6">
        <f t="shared" ref="AS6:AS13" si="19">AS5*$C$3+AT5*$D$3</f>
        <v>287265.47976076411</v>
      </c>
      <c r="AT6">
        <f t="shared" ref="AT6:AT11" si="20">AT5*$C$4+AS5*$D$4</f>
        <v>90841.320918501602</v>
      </c>
    </row>
    <row r="7" spans="2:46" ht="15" thickBot="1" x14ac:dyDescent="0.4">
      <c r="B7" s="11" t="s">
        <v>37</v>
      </c>
      <c r="C7" s="13">
        <v>5</v>
      </c>
      <c r="D7" s="11" t="s">
        <v>38</v>
      </c>
      <c r="E7" s="13">
        <v>5</v>
      </c>
      <c r="Z7">
        <v>4</v>
      </c>
      <c r="AA7">
        <f t="shared" si="1"/>
        <v>15.858000000000001</v>
      </c>
      <c r="AB7">
        <f t="shared" si="2"/>
        <v>5.202</v>
      </c>
      <c r="AC7">
        <f t="shared" si="3"/>
        <v>48.507477864019215</v>
      </c>
      <c r="AD7">
        <f t="shared" si="4"/>
        <v>15.339542838508805</v>
      </c>
      <c r="AE7">
        <f t="shared" si="5"/>
        <v>145.65948438568944</v>
      </c>
      <c r="AF7">
        <f t="shared" si="6"/>
        <v>46.061573438764299</v>
      </c>
      <c r="AG7">
        <f t="shared" si="7"/>
        <v>437.38811914244332</v>
      </c>
      <c r="AH7">
        <f t="shared" si="8"/>
        <v>138.31426779878623</v>
      </c>
      <c r="AI7">
        <f t="shared" si="9"/>
        <v>1313.3945062498528</v>
      </c>
      <c r="AJ7">
        <f t="shared" si="10"/>
        <v>415.33181061017888</v>
      </c>
      <c r="AK7">
        <f t="shared" si="11"/>
        <v>3943.8774249949665</v>
      </c>
      <c r="AL7">
        <f t="shared" si="12"/>
        <v>1247.1635475503977</v>
      </c>
      <c r="AM7">
        <f t="shared" si="13"/>
        <v>11842.724382787988</v>
      </c>
      <c r="AN7">
        <f t="shared" si="14"/>
        <v>3744.9982751221814</v>
      </c>
      <c r="AO7">
        <f t="shared" si="15"/>
        <v>35561.480668192969</v>
      </c>
      <c r="AP7">
        <f t="shared" si="16"/>
        <v>11245.527587953631</v>
      </c>
      <c r="AQ7">
        <f t="shared" si="17"/>
        <v>106784.45824106465</v>
      </c>
      <c r="AR7">
        <f t="shared" si="18"/>
        <v>33768.210674890201</v>
      </c>
      <c r="AS7">
        <f t="shared" si="19"/>
        <v>320653.7047271129</v>
      </c>
      <c r="AT7">
        <f t="shared" si="20"/>
        <v>101399.6047108777</v>
      </c>
    </row>
    <row r="8" spans="2:46" x14ac:dyDescent="0.35">
      <c r="Z8">
        <v>5</v>
      </c>
      <c r="AA8">
        <f t="shared" si="1"/>
        <v>17.888400000000001</v>
      </c>
      <c r="AB8">
        <f t="shared" si="2"/>
        <v>5.7473999999999998</v>
      </c>
      <c r="AC8">
        <f t="shared" si="3"/>
        <v>54.145525129724177</v>
      </c>
      <c r="AD8">
        <f t="shared" si="4"/>
        <v>17.122382057208966</v>
      </c>
      <c r="AE8">
        <f t="shared" si="5"/>
        <v>162.58916094731586</v>
      </c>
      <c r="AF8">
        <f t="shared" si="6"/>
        <v>51.415207189580386</v>
      </c>
      <c r="AG8">
        <f t="shared" si="7"/>
        <v>488.2247631127409</v>
      </c>
      <c r="AH8">
        <f t="shared" si="8"/>
        <v>154.39022615327332</v>
      </c>
      <c r="AI8">
        <f t="shared" si="9"/>
        <v>1466.0474156100613</v>
      </c>
      <c r="AJ8">
        <f t="shared" si="10"/>
        <v>463.60489911312845</v>
      </c>
      <c r="AK8">
        <f t="shared" si="11"/>
        <v>4402.2654875463704</v>
      </c>
      <c r="AL8">
        <f t="shared" si="12"/>
        <v>1392.118580539815</v>
      </c>
      <c r="AM8">
        <f t="shared" si="13"/>
        <v>13219.177781352573</v>
      </c>
      <c r="AN8">
        <f t="shared" si="14"/>
        <v>4180.2710583765447</v>
      </c>
      <c r="AO8">
        <f t="shared" si="15"/>
        <v>39694.712122508005</v>
      </c>
      <c r="AP8">
        <f t="shared" si="16"/>
        <v>12552.570137182203</v>
      </c>
      <c r="AQ8">
        <f t="shared" si="17"/>
        <v>119195.77726774193</v>
      </c>
      <c r="AR8">
        <f t="shared" si="18"/>
        <v>37693.014364018629</v>
      </c>
      <c r="AS8">
        <f t="shared" si="19"/>
        <v>357922.56849256804</v>
      </c>
      <c r="AT8">
        <f t="shared" si="20"/>
        <v>113185.05424141345</v>
      </c>
    </row>
    <row r="9" spans="2:46" x14ac:dyDescent="0.35">
      <c r="B9" t="s">
        <v>39</v>
      </c>
      <c r="Z9">
        <v>6</v>
      </c>
      <c r="AA9">
        <f t="shared" si="1"/>
        <v>20.058120000000002</v>
      </c>
      <c r="AB9">
        <f t="shared" si="2"/>
        <v>6.3867600000000007</v>
      </c>
      <c r="AC9">
        <f t="shared" si="3"/>
        <v>60.43880216098831</v>
      </c>
      <c r="AD9">
        <f t="shared" si="4"/>
        <v>19.112458158739592</v>
      </c>
      <c r="AE9">
        <f t="shared" si="5"/>
        <v>181.48653594743308</v>
      </c>
      <c r="AF9">
        <f t="shared" si="6"/>
        <v>57.391081846395892</v>
      </c>
      <c r="AG9">
        <f t="shared" si="7"/>
        <v>544.97003664346607</v>
      </c>
      <c r="AH9">
        <f t="shared" si="8"/>
        <v>172.33465723389276</v>
      </c>
      <c r="AI9">
        <f t="shared" si="9"/>
        <v>1636.4428316011777</v>
      </c>
      <c r="AJ9">
        <f t="shared" si="10"/>
        <v>517.48866085150894</v>
      </c>
      <c r="AK9">
        <f t="shared" si="11"/>
        <v>4913.9309705769119</v>
      </c>
      <c r="AL9">
        <f t="shared" si="12"/>
        <v>1553.9214131864892</v>
      </c>
      <c r="AM9">
        <f t="shared" si="13"/>
        <v>14755.613283458602</v>
      </c>
      <c r="AN9">
        <f t="shared" si="14"/>
        <v>4666.1346248364935</v>
      </c>
      <c r="AO9">
        <f t="shared" si="15"/>
        <v>44308.339835188614</v>
      </c>
      <c r="AP9">
        <f t="shared" si="16"/>
        <v>14011.527321996564</v>
      </c>
      <c r="AQ9">
        <f t="shared" si="17"/>
        <v>133049.63617821218</v>
      </c>
      <c r="AR9">
        <f t="shared" si="18"/>
        <v>42073.989217989103</v>
      </c>
      <c r="AS9">
        <f t="shared" si="19"/>
        <v>399523.10903546785</v>
      </c>
      <c r="AT9">
        <f t="shared" si="20"/>
        <v>126340.30024238757</v>
      </c>
    </row>
    <row r="10" spans="2:46" x14ac:dyDescent="0.35">
      <c r="B10" t="s">
        <v>40</v>
      </c>
      <c r="Z10">
        <v>7</v>
      </c>
      <c r="AA10">
        <f t="shared" si="1"/>
        <v>22.433256</v>
      </c>
      <c r="AB10">
        <f t="shared" si="2"/>
        <v>7.1152200000000008</v>
      </c>
      <c r="AC10">
        <f t="shared" si="3"/>
        <v>67.463499887530247</v>
      </c>
      <c r="AD10">
        <f t="shared" si="4"/>
        <v>21.333846743090504</v>
      </c>
      <c r="AE10">
        <f t="shared" si="5"/>
        <v>202.58031060434234</v>
      </c>
      <c r="AF10">
        <f t="shared" si="6"/>
        <v>64.061519071860033</v>
      </c>
      <c r="AG10">
        <f t="shared" si="7"/>
        <v>608.31068654866567</v>
      </c>
      <c r="AH10">
        <f t="shared" si="8"/>
        <v>192.36472945146082</v>
      </c>
      <c r="AI10">
        <f t="shared" si="9"/>
        <v>1826.6429261324511</v>
      </c>
      <c r="AJ10">
        <f t="shared" si="10"/>
        <v>577.63521184132492</v>
      </c>
      <c r="AK10">
        <f t="shared" si="11"/>
        <v>5485.0661896480187</v>
      </c>
      <c r="AL10">
        <f t="shared" si="12"/>
        <v>1734.5302276068826</v>
      </c>
      <c r="AM10">
        <f t="shared" si="13"/>
        <v>16470.625251603378</v>
      </c>
      <c r="AN10">
        <f t="shared" si="14"/>
        <v>5208.469028215055</v>
      </c>
      <c r="AO10">
        <f t="shared" si="15"/>
        <v>49458.199190147454</v>
      </c>
      <c r="AP10">
        <f t="shared" si="16"/>
        <v>15640.055841116113</v>
      </c>
      <c r="AQ10">
        <f t="shared" si="17"/>
        <v>148513.69816055885</v>
      </c>
      <c r="AR10">
        <f t="shared" si="18"/>
        <v>46964.154992212498</v>
      </c>
      <c r="AS10">
        <f t="shared" si="19"/>
        <v>445958.78747076186</v>
      </c>
      <c r="AT10">
        <f t="shared" si="20"/>
        <v>141024.55109745686</v>
      </c>
    </row>
    <row r="11" spans="2:46" x14ac:dyDescent="0.35">
      <c r="B11" t="s">
        <v>41</v>
      </c>
      <c r="Z11">
        <v>8</v>
      </c>
      <c r="AA11">
        <f t="shared" si="1"/>
        <v>25.0618248</v>
      </c>
      <c r="AB11">
        <f t="shared" si="2"/>
        <v>7.9355016000000003</v>
      </c>
      <c r="AC11">
        <f t="shared" si="3"/>
        <v>75.304646653114702</v>
      </c>
      <c r="AD11">
        <f t="shared" si="4"/>
        <v>23.813427383225427</v>
      </c>
      <c r="AE11">
        <f t="shared" si="5"/>
        <v>226.12576755533391</v>
      </c>
      <c r="AF11">
        <f t="shared" si="6"/>
        <v>71.507246317922267</v>
      </c>
      <c r="AG11">
        <f t="shared" si="7"/>
        <v>679.01327869039335</v>
      </c>
      <c r="AH11">
        <f t="shared" si="8"/>
        <v>214.72285221603522</v>
      </c>
      <c r="AI11">
        <f t="shared" si="9"/>
        <v>2038.9495527472859</v>
      </c>
      <c r="AJ11">
        <f t="shared" si="10"/>
        <v>644.77246208630504</v>
      </c>
      <c r="AK11">
        <f t="shared" si="11"/>
        <v>6122.5831793252974</v>
      </c>
      <c r="AL11">
        <f t="shared" si="12"/>
        <v>1936.130801050308</v>
      </c>
      <c r="AM11">
        <f t="shared" si="13"/>
        <v>18384.969229497758</v>
      </c>
      <c r="AN11">
        <f t="shared" si="14"/>
        <v>5813.837747732382</v>
      </c>
      <c r="AO11">
        <f t="shared" si="15"/>
        <v>55206.61519323408</v>
      </c>
      <c r="AP11">
        <f t="shared" si="16"/>
        <v>17457.864591907637</v>
      </c>
      <c r="AQ11">
        <f t="shared" si="17"/>
        <v>165775.11352065956</v>
      </c>
      <c r="AR11">
        <f t="shared" si="18"/>
        <v>52422.693809825883</v>
      </c>
      <c r="AS11">
        <f t="shared" si="19"/>
        <v>497791.58107406634</v>
      </c>
      <c r="AT11">
        <f t="shared" si="20"/>
        <v>157415.51962504169</v>
      </c>
    </row>
    <row r="12" spans="2:46" x14ac:dyDescent="0.35">
      <c r="B12" t="s">
        <v>42</v>
      </c>
      <c r="Z12">
        <v>9</v>
      </c>
      <c r="AA12">
        <f t="shared" si="1"/>
        <v>27.984961439999999</v>
      </c>
      <c r="AB12">
        <f t="shared" si="2"/>
        <v>8.8545837600000006</v>
      </c>
      <c r="AC12">
        <f t="shared" si="3"/>
        <v>84.057144705717192</v>
      </c>
      <c r="AD12">
        <f>AD11*$C$4+AC11*$D$4</f>
        <v>26.581206571891812</v>
      </c>
      <c r="AE12">
        <f t="shared" si="5"/>
        <v>252.40786036218941</v>
      </c>
      <c r="AF12">
        <f>AF11*$C$4+AE11*$D$4</f>
        <v>79.818373809871204</v>
      </c>
      <c r="AG12">
        <f t="shared" si="7"/>
        <v>757.9334751683499</v>
      </c>
      <c r="AH12">
        <f>AH11*$C$4+AG11*$D$4</f>
        <v>239.67960964186753</v>
      </c>
      <c r="AI12">
        <f t="shared" si="9"/>
        <v>2275.9321042841339</v>
      </c>
      <c r="AJ12">
        <f>AJ11*$C$4+AI11*$D$4</f>
        <v>719.71292494377258</v>
      </c>
      <c r="AK12">
        <f t="shared" si="11"/>
        <v>6834.1973445105459</v>
      </c>
      <c r="AL12">
        <f>AL11*$C$4+AK11*$D$4</f>
        <v>2161.1629587727762</v>
      </c>
      <c r="AM12">
        <f t="shared" si="13"/>
        <v>20521.813131330589</v>
      </c>
      <c r="AN12">
        <f>AN11*$C$4+AM11*$D$4</f>
        <v>6489.5671211356812</v>
      </c>
      <c r="AO12">
        <f t="shared" si="15"/>
        <v>61623.156746494904</v>
      </c>
      <c r="AP12">
        <f>AP11*$C$4+AO11*$D$4</f>
        <v>19486.95319284952</v>
      </c>
      <c r="AQ12">
        <f t="shared" si="17"/>
        <v>185042.78462635353</v>
      </c>
      <c r="AR12">
        <f>AR11*$C$4+AQ11*$D$4</f>
        <v>58515.666399926668</v>
      </c>
      <c r="AS12">
        <f t="shared" si="19"/>
        <v>555648.78448429471</v>
      </c>
      <c r="AT12">
        <f>AT11*$C$4+AS11*$D$4</f>
        <v>175711.57380744</v>
      </c>
    </row>
    <row r="13" spans="2:46" x14ac:dyDescent="0.35">
      <c r="Z13">
        <v>10</v>
      </c>
      <c r="AA13">
        <f t="shared" si="1"/>
        <v>31.242552912000001</v>
      </c>
      <c r="AB13">
        <f t="shared" si="2"/>
        <v>9.8821631520000004</v>
      </c>
      <c r="AC13">
        <f t="shared" si="3"/>
        <v>93.826922336465572</v>
      </c>
      <c r="AD13">
        <f t="shared" si="4"/>
        <v>29.670679728085172</v>
      </c>
      <c r="AE13">
        <f t="shared" si="5"/>
        <v>281.74466209962276</v>
      </c>
      <c r="AF13">
        <f t="shared" ref="AF13" si="21">AF12*$C$4+AE12*$D$4</f>
        <v>89.095485084115907</v>
      </c>
      <c r="AG13">
        <f t="shared" si="7"/>
        <v>846.02638977654749</v>
      </c>
      <c r="AH13">
        <f t="shared" ref="AH13" si="22">AH12*$C$4+AG12*$D$4</f>
        <v>267.53703523032902</v>
      </c>
      <c r="AI13">
        <f t="shared" si="9"/>
        <v>2540.4586083710797</v>
      </c>
      <c r="AJ13">
        <f t="shared" ref="AJ13" si="23">AJ12*$C$4+AI12*$D$4</f>
        <v>803.36355038343152</v>
      </c>
      <c r="AK13">
        <f t="shared" si="11"/>
        <v>7628.5208343812137</v>
      </c>
      <c r="AL13">
        <f t="shared" ref="AL13" si="24">AL12*$C$4+AK12*$D$4</f>
        <v>2412.3501014692756</v>
      </c>
      <c r="AM13">
        <f t="shared" si="13"/>
        <v>22907.017626200155</v>
      </c>
      <c r="AN13">
        <f t="shared" ref="AN13" si="25">AN12*$C$4+AM12*$D$4</f>
        <v>7243.8350100416046</v>
      </c>
      <c r="AO13">
        <f t="shared" si="15"/>
        <v>68785.478590045444</v>
      </c>
      <c r="AP13">
        <f t="shared" ref="AP13" si="26">AP12*$C$4+AO12*$D$4</f>
        <v>21751.878228929108</v>
      </c>
      <c r="AQ13">
        <f t="shared" si="17"/>
        <v>206549.8941010095</v>
      </c>
      <c r="AR13">
        <f t="shared" ref="AR13" si="27">AR12*$C$4+AQ12*$D$4</f>
        <v>65316.811582576687</v>
      </c>
      <c r="AS13">
        <f t="shared" si="19"/>
        <v>620230.60139487579</v>
      </c>
      <c r="AT13">
        <f t="shared" ref="AT13" si="28">AT12*$C$4+AS12*$D$4</f>
        <v>196134.13749438146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Interessi</vt:lpstr>
      <vt:lpstr>EsponenzialeLineare</vt:lpstr>
      <vt:lpstr>Ragnatela</vt:lpstr>
      <vt:lpstr>MappaLogistica</vt:lpstr>
      <vt:lpstr>BevertonHolt</vt:lpstr>
      <vt:lpstr>Ricker</vt:lpstr>
      <vt:lpstr>ErbaPecore</vt:lpstr>
      <vt:lpstr>Pesca</vt:lpstr>
      <vt:lpstr>RomeoGiulietta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2022-12-14T17:17:36Z</dcterms:created>
  <dcterms:modified xsi:type="dcterms:W3CDTF">2024-01-02T12:00:15Z</dcterms:modified>
</cp:coreProperties>
</file>